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indysanp\Projects\2021\03290\E. Reports_Specs\Bidding\Addendum 2\"/>
    </mc:Choice>
  </mc:AlternateContent>
  <xr:revisionPtr revIDLastSave="0" documentId="13_ncr:1_{A5EC01D8-E11E-4C11-8A47-D7F26D32315B}" xr6:coauthVersionLast="47" xr6:coauthVersionMax="47" xr10:uidLastSave="{00000000-0000-0000-0000-000000000000}"/>
  <bookViews>
    <workbookView xWindow="14220" yWindow="-16320" windowWidth="29040" windowHeight="15840" tabRatio="869" activeTab="9" xr2:uid="{C95AEF5D-559F-4F7F-AC35-1D6FAD73C146}"/>
  </bookViews>
  <sheets>
    <sheet name="Overall" sheetId="28" r:id="rId1"/>
    <sheet name="Demolition" sheetId="25" r:id="rId2"/>
    <sheet name="Earthwork" sheetId="1" r:id="rId3"/>
    <sheet name="Pavement" sheetId="24" r:id="rId4"/>
    <sheet name="Lighting-Signage" sheetId="27" r:id="rId5"/>
    <sheet name="Storm" sheetId="20" r:id="rId6"/>
    <sheet name="Sanitary" sheetId="19" r:id="rId7"/>
    <sheet name="Water" sheetId="21" r:id="rId8"/>
    <sheet name="Erosion Control" sheetId="22" r:id="rId9"/>
    <sheet name="Landscape" sheetId="26"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24" l="1"/>
  <c r="C13" i="28" l="1"/>
  <c r="F17" i="1"/>
  <c r="G7" i="27"/>
  <c r="G8" i="27"/>
  <c r="G9" i="27"/>
  <c r="G10" i="27"/>
  <c r="G11" i="27"/>
  <c r="F4" i="25" l="1"/>
  <c r="F5" i="25"/>
  <c r="F6" i="25"/>
  <c r="F7" i="25"/>
  <c r="F9" i="25"/>
  <c r="F10" i="25"/>
  <c r="F11" i="25"/>
  <c r="F12" i="25"/>
  <c r="F13" i="25"/>
  <c r="F14" i="25"/>
  <c r="F15" i="25"/>
  <c r="F16" i="25"/>
  <c r="F17" i="25"/>
  <c r="F18" i="25"/>
  <c r="F19" i="25"/>
  <c r="F20" i="25"/>
  <c r="F21" i="25"/>
  <c r="F22" i="25"/>
  <c r="F23" i="25"/>
  <c r="F24" i="25"/>
  <c r="F25" i="25"/>
  <c r="F26" i="25"/>
  <c r="A5" i="28"/>
  <c r="A6" i="28" s="1"/>
  <c r="A7" i="28" s="1"/>
  <c r="A8" i="28" s="1"/>
  <c r="A9" i="28" s="1"/>
  <c r="A10" i="28" s="1"/>
  <c r="A11" i="28" s="1"/>
  <c r="A12" i="28" s="1"/>
  <c r="G12" i="21"/>
  <c r="B16" i="21"/>
  <c r="B17" i="21" s="1"/>
  <c r="B18" i="21" s="1"/>
  <c r="B19" i="21" s="1"/>
  <c r="B20" i="21" s="1"/>
  <c r="B21" i="21" s="1"/>
  <c r="B22" i="21" s="1"/>
  <c r="B23" i="21" s="1"/>
  <c r="B24" i="21" s="1"/>
  <c r="B25" i="21" s="1"/>
  <c r="G11" i="24"/>
  <c r="G12" i="22" l="1"/>
  <c r="G13" i="22"/>
  <c r="G14" i="22"/>
  <c r="G15" i="22"/>
  <c r="G16" i="22"/>
  <c r="F11" i="1"/>
  <c r="G8" i="22"/>
  <c r="G7" i="22"/>
  <c r="G6" i="22"/>
  <c r="G4" i="22"/>
  <c r="G7" i="19"/>
  <c r="G12" i="20"/>
  <c r="G4" i="20"/>
  <c r="G18" i="21"/>
  <c r="G11" i="21"/>
  <c r="G7" i="21"/>
  <c r="G5" i="21"/>
  <c r="G10" i="19"/>
  <c r="G11" i="19"/>
  <c r="G6" i="20"/>
  <c r="G20" i="20"/>
  <c r="G8" i="24"/>
  <c r="G9" i="24"/>
  <c r="G12" i="24"/>
  <c r="G5" i="26"/>
  <c r="G6" i="26"/>
  <c r="G7" i="26"/>
  <c r="G8" i="26"/>
  <c r="G4" i="26"/>
  <c r="G9" i="26" s="1"/>
  <c r="C12" i="28" s="1"/>
  <c r="F5" i="1"/>
  <c r="F6" i="1"/>
  <c r="F7" i="1"/>
  <c r="F8" i="1"/>
  <c r="F9" i="1"/>
  <c r="F10" i="1"/>
  <c r="F12" i="1"/>
  <c r="F13" i="1"/>
  <c r="F14" i="1"/>
  <c r="F15" i="1"/>
  <c r="F16" i="1"/>
  <c r="G5" i="27"/>
  <c r="G6" i="27"/>
  <c r="G12" i="27"/>
  <c r="G13" i="27"/>
  <c r="G14" i="27"/>
  <c r="G15" i="27"/>
  <c r="G16" i="27"/>
  <c r="G5" i="22"/>
  <c r="G9" i="22"/>
  <c r="G10" i="22"/>
  <c r="G11" i="22"/>
  <c r="G17" i="22"/>
  <c r="G18" i="22"/>
  <c r="G19" i="22"/>
  <c r="G20" i="22"/>
  <c r="G21" i="22"/>
  <c r="G6" i="21"/>
  <c r="G8" i="21"/>
  <c r="G9" i="21"/>
  <c r="G10" i="21"/>
  <c r="G13" i="21"/>
  <c r="G14" i="21"/>
  <c r="G15" i="21"/>
  <c r="G17" i="21"/>
  <c r="G19" i="21"/>
  <c r="G20" i="21"/>
  <c r="G21" i="21"/>
  <c r="G22" i="21"/>
  <c r="G23" i="21"/>
  <c r="G24" i="21"/>
  <c r="G25" i="21"/>
  <c r="G4" i="21"/>
  <c r="G5" i="19"/>
  <c r="G6" i="19"/>
  <c r="G8" i="19"/>
  <c r="G9" i="19"/>
  <c r="G12" i="19"/>
  <c r="G13" i="19"/>
  <c r="G14" i="19"/>
  <c r="G15" i="19"/>
  <c r="G4" i="27"/>
  <c r="G13" i="24"/>
  <c r="G14" i="24"/>
  <c r="G15" i="24"/>
  <c r="G16" i="24"/>
  <c r="A5" i="1"/>
  <c r="A6" i="1" s="1"/>
  <c r="A7" i="1" s="1"/>
  <c r="A8" i="1" s="1"/>
  <c r="A9" i="1" s="1"/>
  <c r="A10" i="1" s="1"/>
  <c r="A11" i="1" s="1"/>
  <c r="A12" i="1" s="1"/>
  <c r="A13" i="1" s="1"/>
  <c r="A14" i="1" s="1"/>
  <c r="A15" i="1" s="1"/>
  <c r="A16" i="1" s="1"/>
  <c r="F27" i="25"/>
  <c r="F28" i="25"/>
  <c r="F29" i="25"/>
  <c r="F30" i="25"/>
  <c r="G5" i="20"/>
  <c r="G13" i="20"/>
  <c r="G14" i="20"/>
  <c r="G15" i="20"/>
  <c r="G21" i="20"/>
  <c r="G22" i="20"/>
  <c r="G23" i="20"/>
  <c r="G24" i="20"/>
  <c r="G4" i="19"/>
  <c r="B5" i="26"/>
  <c r="B6" i="26" s="1"/>
  <c r="B7" i="26" s="1"/>
  <c r="B8" i="26" s="1"/>
  <c r="A5" i="25"/>
  <c r="A6" i="25" s="1"/>
  <c r="A7" i="25" s="1"/>
  <c r="A8" i="25" s="1"/>
  <c r="A9" i="25" s="1"/>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B5" i="27"/>
  <c r="B6" i="27" s="1"/>
  <c r="B12" i="27" s="1"/>
  <c r="B13" i="27" s="1"/>
  <c r="B14" i="27" s="1"/>
  <c r="B15" i="27" s="1"/>
  <c r="B16" i="27" s="1"/>
  <c r="B5" i="22"/>
  <c r="B6" i="22" s="1"/>
  <c r="B7" i="22" s="1"/>
  <c r="B8" i="22" s="1"/>
  <c r="B9" i="22" s="1"/>
  <c r="B10" i="22" s="1"/>
  <c r="B11" i="22" s="1"/>
  <c r="B12" i="22" s="1"/>
  <c r="B13" i="22" s="1"/>
  <c r="B14" i="22" s="1"/>
  <c r="B15" i="22" s="1"/>
  <c r="B16" i="22" s="1"/>
  <c r="B17" i="22" s="1"/>
  <c r="B18" i="22" s="1"/>
  <c r="B19" i="22" s="1"/>
  <c r="B20" i="22" s="1"/>
  <c r="B21" i="22" s="1"/>
  <c r="B5" i="21"/>
  <c r="B6" i="21" s="1"/>
  <c r="B7" i="21" s="1"/>
  <c r="B8" i="21" s="1"/>
  <c r="B9" i="21" s="1"/>
  <c r="B10" i="21" s="1"/>
  <c r="B11" i="21" s="1"/>
  <c r="B12" i="21" s="1"/>
  <c r="B13" i="21" s="1"/>
  <c r="B14" i="21" s="1"/>
  <c r="B15" i="21" s="1"/>
  <c r="B5" i="19"/>
  <c r="B6" i="19" s="1"/>
  <c r="B7" i="19" s="1"/>
  <c r="B8" i="19" s="1"/>
  <c r="B9" i="19" s="1"/>
  <c r="B10" i="19" s="1"/>
  <c r="B11" i="19" s="1"/>
  <c r="B12" i="19" s="1"/>
  <c r="B13" i="19" s="1"/>
  <c r="B14" i="19" s="1"/>
  <c r="B15" i="19" s="1"/>
  <c r="G22" i="22" l="1"/>
  <c r="C11" i="28" s="1"/>
  <c r="G17" i="20"/>
  <c r="G18" i="20"/>
  <c r="G16" i="20"/>
  <c r="G4" i="24"/>
  <c r="G6" i="24"/>
  <c r="G7" i="24"/>
  <c r="G26" i="21"/>
  <c r="C10" i="28" s="1"/>
  <c r="G16" i="19"/>
  <c r="C9" i="28" s="1"/>
  <c r="G17" i="27"/>
  <c r="C7" i="28" s="1"/>
  <c r="C5" i="28"/>
  <c r="F31" i="25"/>
  <c r="C4" i="28" s="1"/>
  <c r="G19" i="20"/>
  <c r="E8" i="19"/>
  <c r="E9" i="19"/>
  <c r="G11" i="20"/>
  <c r="G10" i="20"/>
  <c r="G9" i="20"/>
  <c r="G8" i="20"/>
  <c r="G7" i="20"/>
  <c r="G10" i="24" l="1"/>
  <c r="G17" i="24" s="1"/>
  <c r="C6" i="28" s="1"/>
  <c r="G25" i="20"/>
  <c r="C8" i="28" s="1"/>
  <c r="B7" i="24"/>
  <c r="B8" i="24" s="1"/>
  <c r="B9" i="24" s="1"/>
  <c r="B10" i="24" s="1"/>
  <c r="B11" i="24" s="1"/>
  <c r="B12" i="24" s="1"/>
  <c r="B13" i="24" s="1"/>
  <c r="B14" i="24" s="1"/>
  <c r="B15" i="24" s="1"/>
  <c r="B16" i="24" s="1"/>
  <c r="B5" i="20"/>
  <c r="B6" i="20" s="1"/>
  <c r="B8" i="20" s="1"/>
  <c r="B9" i="20" s="1"/>
  <c r="B10" i="20" s="1"/>
  <c r="B11" i="20" s="1"/>
  <c r="B13" i="20" s="1"/>
  <c r="B14" i="20" s="1"/>
  <c r="B15" i="20" s="1"/>
  <c r="B16" i="20" s="1"/>
  <c r="B18" i="20" s="1"/>
  <c r="B20" i="20" s="1"/>
  <c r="B22" i="20" s="1"/>
  <c r="B23" i="20" s="1"/>
  <c r="B24" i="20" s="1"/>
</calcChain>
</file>

<file path=xl/sharedStrings.xml><?xml version="1.0" encoding="utf-8"?>
<sst xmlns="http://schemas.openxmlformats.org/spreadsheetml/2006/main" count="317" uniqueCount="151">
  <si>
    <t>CLEARING</t>
  </si>
  <si>
    <t>LS</t>
  </si>
  <si>
    <t>EA</t>
  </si>
  <si>
    <t>12" RCP</t>
  </si>
  <si>
    <t>LF</t>
  </si>
  <si>
    <t>15" RCP</t>
  </si>
  <si>
    <t>18" RCP</t>
  </si>
  <si>
    <t>21" RCP</t>
  </si>
  <si>
    <t>24" RCP</t>
  </si>
  <si>
    <t>12" END SECTION</t>
  </si>
  <si>
    <t>15" END SECTION</t>
  </si>
  <si>
    <t>18" END SECTION</t>
  </si>
  <si>
    <t>21" END SECTION</t>
  </si>
  <si>
    <t>24" END SECTION</t>
  </si>
  <si>
    <t>SSD RISERS</t>
  </si>
  <si>
    <t>GRANULAR BACKFILL</t>
  </si>
  <si>
    <t>TONS</t>
  </si>
  <si>
    <t>STORM SEWER SUBTOTAL</t>
  </si>
  <si>
    <t>STONE BEDDING</t>
  </si>
  <si>
    <t>CONNECT TO EXISTING MH</t>
  </si>
  <si>
    <t>AIR &amp; MANDREL TESTING</t>
  </si>
  <si>
    <t>SANITARY SEWER SUBTOTAL</t>
  </si>
  <si>
    <t>FIRE HYDRANT</t>
  </si>
  <si>
    <t>8" VALVES</t>
  </si>
  <si>
    <t>REDUCERS</t>
  </si>
  <si>
    <t>SERVICE TAPS</t>
  </si>
  <si>
    <t>FLUSHING &amp; TESTING</t>
  </si>
  <si>
    <t>SANITARY MANHOLES   6'-8'</t>
  </si>
  <si>
    <t>6" PVC  6'-8'</t>
  </si>
  <si>
    <t>10" PVC  6'-8'</t>
  </si>
  <si>
    <t>10" X 6" WYES</t>
  </si>
  <si>
    <t>INLET PROTECTION</t>
  </si>
  <si>
    <t>AC</t>
  </si>
  <si>
    <t>MISCELLANEOUS FITTINGS</t>
  </si>
  <si>
    <t>TOPSOIL STRIPPING</t>
  </si>
  <si>
    <t>Description</t>
  </si>
  <si>
    <t>Unit</t>
  </si>
  <si>
    <t>Estimated Quantity</t>
  </si>
  <si>
    <t>Unit Price</t>
  </si>
  <si>
    <t>Extended Price</t>
  </si>
  <si>
    <t>WATER MAIN SUBTOTAL</t>
  </si>
  <si>
    <t>EROSION CONTROL SUBTOTAL</t>
  </si>
  <si>
    <t>CONCRETE ROLL CURB &amp; GUTTER</t>
  </si>
  <si>
    <t>STOP SIGNS</t>
  </si>
  <si>
    <t>STREET SIGNS</t>
  </si>
  <si>
    <t>LIGHT POLES</t>
  </si>
  <si>
    <t>END OF ROAD BARRICADE SIGNS</t>
  </si>
  <si>
    <t>PAVEMENT SUBTOTAL</t>
  </si>
  <si>
    <t>DEMOLITION SUBTOTAL</t>
  </si>
  <si>
    <t>LANDSCAPE SUBTOTAL</t>
  </si>
  <si>
    <t>LIGHTING/SIGNAGE SUBTOTAL</t>
  </si>
  <si>
    <t>LANDSCAPE BID FORM (L100)</t>
  </si>
  <si>
    <t>EARTHWORK BID FORM (C200)</t>
  </si>
  <si>
    <t>WATER MAIN BID FORM (C430, C620)</t>
  </si>
  <si>
    <t>EROSION CONTROL BID FORM (C500, C510, C520-C522)</t>
  </si>
  <si>
    <t>LIGHTING/SIGNAGE BID FORM (C210)</t>
  </si>
  <si>
    <t>DEMOLITION BID FORM (C100)</t>
  </si>
  <si>
    <t>SANITARY SEWER BID FORM (C410-C411, C415, C420, C630)</t>
  </si>
  <si>
    <t>STORM SEWER BID FORM (C400-C405, C415, C420, C610)</t>
  </si>
  <si>
    <t>PAVEMENT BID FORM (C200, C300-C302, C600-C601, C700)</t>
  </si>
  <si>
    <t>SUITABLE CUT</t>
  </si>
  <si>
    <t>STRUCTURAL FILL</t>
  </si>
  <si>
    <t>CONSTRUCTION ENTRANCE</t>
  </si>
  <si>
    <t>SY</t>
  </si>
  <si>
    <t>BACKFILL CURBS</t>
  </si>
  <si>
    <t>OUTLET STRUCTURE</t>
  </si>
  <si>
    <t>STANDARD MANHOLE</t>
  </si>
  <si>
    <t>CURB INLET</t>
  </si>
  <si>
    <t>EARTHWORK SUBTOTAL</t>
  </si>
  <si>
    <t>CY</t>
  </si>
  <si>
    <t xml:space="preserve">8" CLASS 52 DUCTILE IRON </t>
  </si>
  <si>
    <t>8"X8" TEES</t>
  </si>
  <si>
    <t>8" 11.25 DEG. BEND</t>
  </si>
  <si>
    <t>8" 22.50 DEG. BEND</t>
  </si>
  <si>
    <t>8" 45 DEG. BEND</t>
  </si>
  <si>
    <t>1" COPPER SERVICE</t>
  </si>
  <si>
    <t>SILT FENCE</t>
  </si>
  <si>
    <t>PAD SEEDING &amp; MULCHING</t>
  </si>
  <si>
    <t>PERM. SEEDING &amp; MULCHING</t>
  </si>
  <si>
    <t>BLANKET SEED AREAS, SWALES &amp; PONDS</t>
  </si>
  <si>
    <t>ROCK DONUT</t>
  </si>
  <si>
    <t>STAGING AREA</t>
  </si>
  <si>
    <t>DUMPSTER</t>
  </si>
  <si>
    <t>CONCRETE WASH OUT AREA</t>
  </si>
  <si>
    <t>PORT-O-LET</t>
  </si>
  <si>
    <t>OUTLET PROTECTION</t>
  </si>
  <si>
    <t>NOI SIGN POSTING</t>
  </si>
  <si>
    <t>1.5" HMA SURFACE</t>
  </si>
  <si>
    <t>3" HMA BASE</t>
  </si>
  <si>
    <t>12" #53 COMPACT AGGREGATE</t>
  </si>
  <si>
    <t>CONCRETE SIDEWALK</t>
  </si>
  <si>
    <t>STORM GRATE REPLACE</t>
  </si>
  <si>
    <t>STORM/COMBO STR. REPLACED W/ FLAT GRATE</t>
  </si>
  <si>
    <t>STORM/COMBO STR. REMOVED</t>
  </si>
  <si>
    <t>TREES/BRUSH REMOVED</t>
  </si>
  <si>
    <t>LIGHT POLE REMOVED</t>
  </si>
  <si>
    <t>FENCE REMOVED</t>
  </si>
  <si>
    <t>BASKETBALL HOOP REMOVED</t>
  </si>
  <si>
    <t>SWINGSET/PLAYGROUND EQUIPMENT REMOVED</t>
  </si>
  <si>
    <t>WATER FOUINTAIN REMOVED</t>
  </si>
  <si>
    <t>BUILDING &amp; FOUNDATION REMOVED</t>
  </si>
  <si>
    <t>ELECTRIC METER REMOVED</t>
  </si>
  <si>
    <t>EX. HYDRANT CONNECTION</t>
  </si>
  <si>
    <t xml:space="preserve">UTILITY POLE TO BE RELOCATED </t>
  </si>
  <si>
    <t>LIGHT POLE TO BE RELOCATED</t>
  </si>
  <si>
    <t>UTILITY POLE REMOVED</t>
  </si>
  <si>
    <t>SIGN REMOVED</t>
  </si>
  <si>
    <t>WOODEN STAIRS REMOVED</t>
  </si>
  <si>
    <t>SAWCUT</t>
  </si>
  <si>
    <t>CURB REMOVED</t>
  </si>
  <si>
    <t>ASPHALT PAVEMENT REMOVED</t>
  </si>
  <si>
    <t>CONCRETE &amp; BASE REMOVED</t>
  </si>
  <si>
    <t>UTILITY TO BE REMOVED</t>
  </si>
  <si>
    <t>GAURDRAIL BARRICADE REMOVED</t>
  </si>
  <si>
    <t xml:space="preserve">LANDSCAPING </t>
  </si>
  <si>
    <t>FULL DEPTH PAVEMENT REPLACEMENT</t>
  </si>
  <si>
    <t>(3) 4" SCHEDULE 40 PVC CONDUITS</t>
  </si>
  <si>
    <t>MOBILIZATION &amp; DEMOBILIZATION</t>
  </si>
  <si>
    <t>DEWATERING ALLOWANCE</t>
  </si>
  <si>
    <t>DUAL SERVICE METER &amp; PIT</t>
  </si>
  <si>
    <t>SINGLE SERVICE METER &amp; PIT</t>
  </si>
  <si>
    <t>SUBGRADE STABILIZATION ALLOWANCE</t>
  </si>
  <si>
    <t>MAINTENANCE OF TRAFFIC</t>
  </si>
  <si>
    <t>CLEARING &amp; GRUBBING</t>
  </si>
  <si>
    <t>Total of Extended Prices for Unit Price Work 
(subject to final adjustment based on actual quantities)</t>
  </si>
  <si>
    <t>Item No</t>
  </si>
  <si>
    <t>SF</t>
  </si>
  <si>
    <t>SEE ITEM 1</t>
  </si>
  <si>
    <t>SEE DEMO</t>
  </si>
  <si>
    <t>TACK COAT</t>
  </si>
  <si>
    <t>LIGHTING SERVICE POINT</t>
  </si>
  <si>
    <t>LIGHTING 2" PVC CONDUIT</t>
  </si>
  <si>
    <t>LIGHTING COPPER CABLE</t>
  </si>
  <si>
    <t>LIGHTING HANDHOLES</t>
  </si>
  <si>
    <t>BMP STRUCTURE</t>
  </si>
  <si>
    <r>
      <t xml:space="preserve">CONNECT TO </t>
    </r>
    <r>
      <rPr>
        <sz val="10"/>
        <color rgb="FFFF0000"/>
        <rFont val="Arial"/>
        <family val="2"/>
      </rPr>
      <t>EXISTING</t>
    </r>
    <r>
      <rPr>
        <sz val="10"/>
        <rFont val="Arial"/>
        <family val="2"/>
      </rPr>
      <t xml:space="preserve"> MAIN</t>
    </r>
  </si>
  <si>
    <t>TAP EXISTING MAIN</t>
  </si>
  <si>
    <r>
      <t>TEMP. SEEDING</t>
    </r>
    <r>
      <rPr>
        <strike/>
        <sz val="10"/>
        <color rgb="FFFF0000"/>
        <rFont val="Arial"/>
        <family val="2"/>
      </rPr>
      <t xml:space="preserve"> FUTURE AREA</t>
    </r>
  </si>
  <si>
    <t>OVERALL BID (SUMMARY OF ALL SECTIONS)</t>
  </si>
  <si>
    <t>DEMOLITION</t>
  </si>
  <si>
    <t>EARTHWORK</t>
  </si>
  <si>
    <t>PAVEMENT</t>
  </si>
  <si>
    <t>LIGHTING/SIGNAGE</t>
  </si>
  <si>
    <t>STORM SEWER</t>
  </si>
  <si>
    <t>SANITARY SEWER</t>
  </si>
  <si>
    <t>EROSION CONTROL</t>
  </si>
  <si>
    <t>LANDSCAPE</t>
  </si>
  <si>
    <t>WATER</t>
  </si>
  <si>
    <t>6" DOUBLE-WALL PERF. SUBSURF. SWALE UNDERDRAIN</t>
  </si>
  <si>
    <t>6" DOUBLE-WALL PERF. SUBSURF. CURB UDERDRAIN</t>
  </si>
  <si>
    <r>
      <t xml:space="preserve">SITE &amp; FINISH GRADING </t>
    </r>
    <r>
      <rPr>
        <sz val="10"/>
        <color rgb="FFFF0000"/>
        <rFont val="Arial"/>
        <family val="2"/>
      </rPr>
      <t>(TOPSOIL RESPREAD)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</si>
</sst>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44" formatCode="_(&quot;$&quot;* #,##0.00_);_(&quot;$&quot;* \(#,##0.00\);_(&quot;$&quot;* &quot;-&quot;??_);_(@_)"/>
    <numFmt numFmtId="43" formatCode="_(* #,##0.00_);_(* \(#,##0.00\);_(* &quot;-&quot;??_);_(@_)"/>
    <numFmt numFmtId="164" formatCode="&quot;$&quot;#,##0.00"/>
  </numFmts>
  <fonts count="11" x14ac:knownFonts="1">
    <font>
      <sz val="10"/>
      <name val="Arial"/>
    </font>
    <font>
      <sz val="10"/>
      <name val="Arial"/>
      <family val="2"/>
    </font>
    <font>
      <b/>
      <sz val="12"/>
      <name val="Arial"/>
      <family val="2"/>
    </font>
    <font>
      <sz val="8"/>
      <name val="Arial"/>
      <family val="2"/>
    </font>
    <font>
      <sz val="8"/>
      <name val="Arial"/>
      <family val="2"/>
    </font>
    <font>
      <sz val="10"/>
      <name val="Arial"/>
    </font>
    <font>
      <sz val="12"/>
      <name val="Arial"/>
      <family val="2"/>
    </font>
    <font>
      <b/>
      <sz val="10"/>
      <name val="Arial"/>
      <family val="2"/>
    </font>
    <font>
      <sz val="10"/>
      <color rgb="FFFF0000"/>
      <name val="Arial"/>
      <family val="2"/>
    </font>
    <font>
      <strike/>
      <sz val="10"/>
      <color rgb="FFFF0000"/>
      <name val="Arial"/>
      <family val="2"/>
    </font>
    <font>
      <sz val="8"/>
      <color rgb="FFFF0000"/>
      <name val="Arial"/>
      <family val="2"/>
    </font>
  </fonts>
  <fills count="5">
    <fill>
      <patternFill patternType="none"/>
    </fill>
    <fill>
      <patternFill patternType="gray125"/>
    </fill>
    <fill>
      <patternFill patternType="lightGray"/>
    </fill>
    <fill>
      <patternFill patternType="solid">
        <fgColor rgb="FF92D05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43" fontId="5" fillId="0" borderId="0" applyFont="0" applyFill="0" applyBorder="0" applyAlignment="0" applyProtection="0"/>
  </cellStyleXfs>
  <cellXfs count="120">
    <xf numFmtId="0" fontId="0" fillId="0" borderId="0" xfId="0"/>
    <xf numFmtId="0" fontId="3" fillId="0" borderId="0" xfId="0" applyFont="1"/>
    <xf numFmtId="0" fontId="3" fillId="0" borderId="0" xfId="0" applyFont="1" applyAlignment="1">
      <alignment horizontal="center"/>
    </xf>
    <xf numFmtId="5" fontId="3" fillId="0" borderId="0" xfId="1" applyNumberFormat="1" applyFont="1" applyBorder="1" applyAlignment="1">
      <alignment horizontal="center"/>
    </xf>
    <xf numFmtId="164" fontId="3" fillId="0" borderId="0" xfId="0" applyNumberFormat="1" applyFont="1" applyAlignment="1">
      <alignment horizontal="center"/>
    </xf>
    <xf numFmtId="0" fontId="0" fillId="3" borderId="0" xfId="0" applyFill="1"/>
    <xf numFmtId="0" fontId="3" fillId="4" borderId="0" xfId="0" applyFont="1" applyFill="1"/>
    <xf numFmtId="0" fontId="2" fillId="0" borderId="0" xfId="0" applyFont="1" applyAlignment="1">
      <alignment horizontal="center"/>
    </xf>
    <xf numFmtId="0" fontId="6" fillId="0" borderId="0" xfId="0" applyFont="1" applyAlignment="1">
      <alignment horizontal="center"/>
    </xf>
    <xf numFmtId="0" fontId="6" fillId="0" borderId="0" xfId="0" applyFont="1"/>
    <xf numFmtId="164" fontId="6" fillId="0" borderId="0" xfId="0" applyNumberFormat="1" applyFont="1" applyAlignment="1">
      <alignment horizontal="center"/>
    </xf>
    <xf numFmtId="5" fontId="6" fillId="0" borderId="0" xfId="1" applyNumberFormat="1" applyFont="1" applyBorder="1" applyAlignment="1">
      <alignment horizontal="center"/>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1" xfId="0" applyFont="1" applyBorder="1" applyAlignment="1">
      <alignment horizontal="center" vertical="center"/>
    </xf>
    <xf numFmtId="164" fontId="1" fillId="0" borderId="13" xfId="0" applyNumberFormat="1" applyFont="1" applyBorder="1" applyAlignment="1">
      <alignment horizontal="center" vertical="center"/>
    </xf>
    <xf numFmtId="0" fontId="3" fillId="0" borderId="0" xfId="0" applyFont="1" applyAlignment="1">
      <alignment wrapText="1"/>
    </xf>
    <xf numFmtId="0" fontId="1" fillId="0" borderId="2" xfId="0" applyFont="1" applyBorder="1" applyAlignment="1">
      <alignment horizontal="left" vertical="center" wrapText="1"/>
    </xf>
    <xf numFmtId="5" fontId="7" fillId="2" borderId="11" xfId="1" applyNumberFormat="1" applyFont="1" applyFill="1" applyBorder="1" applyAlignment="1">
      <alignment horizontal="center" vertical="center" wrapText="1"/>
    </xf>
    <xf numFmtId="164" fontId="7" fillId="2" borderId="13" xfId="0" applyNumberFormat="1" applyFont="1" applyFill="1" applyBorder="1" applyAlignment="1">
      <alignment horizontal="center" vertical="center" wrapText="1"/>
    </xf>
    <xf numFmtId="164" fontId="1" fillId="0" borderId="11" xfId="1" applyNumberFormat="1" applyFont="1" applyBorder="1" applyAlignment="1">
      <alignment horizontal="center" vertical="center"/>
    </xf>
    <xf numFmtId="7" fontId="7" fillId="0" borderId="12" xfId="1" applyNumberFormat="1" applyFont="1" applyBorder="1" applyAlignment="1">
      <alignment horizontal="center" vertical="center"/>
    </xf>
    <xf numFmtId="0" fontId="1" fillId="0" borderId="2" xfId="0" applyFont="1" applyBorder="1" applyAlignment="1">
      <alignment horizontal="center"/>
    </xf>
    <xf numFmtId="0" fontId="1" fillId="0" borderId="1" xfId="0" applyFont="1" applyBorder="1"/>
    <xf numFmtId="0" fontId="1" fillId="0" borderId="1" xfId="0" applyFont="1" applyBorder="1" applyAlignment="1">
      <alignment horizontal="center"/>
    </xf>
    <xf numFmtId="164" fontId="1" fillId="0" borderId="13" xfId="0" applyNumberFormat="1" applyFont="1" applyBorder="1" applyAlignment="1">
      <alignment horizontal="center"/>
    </xf>
    <xf numFmtId="3" fontId="1" fillId="0" borderId="1" xfId="0" applyNumberFormat="1" applyFont="1" applyBorder="1" applyAlignment="1">
      <alignment horizontal="center"/>
    </xf>
    <xf numFmtId="0" fontId="1" fillId="0" borderId="2" xfId="0" applyFont="1" applyBorder="1" applyAlignment="1">
      <alignment horizontal="center" wrapText="1"/>
    </xf>
    <xf numFmtId="0" fontId="1" fillId="0" borderId="1" xfId="0" applyFont="1" applyBorder="1" applyAlignment="1">
      <alignment wrapText="1"/>
    </xf>
    <xf numFmtId="0" fontId="1" fillId="0" borderId="1" xfId="0" applyFont="1" applyBorder="1" applyAlignment="1">
      <alignment horizontal="center" wrapText="1"/>
    </xf>
    <xf numFmtId="164" fontId="1" fillId="0" borderId="13" xfId="0" applyNumberFormat="1" applyFont="1" applyBorder="1" applyAlignment="1">
      <alignment horizontal="center" wrapText="1"/>
    </xf>
    <xf numFmtId="39" fontId="1" fillId="0" borderId="11" xfId="1" applyNumberFormat="1" applyFont="1" applyBorder="1" applyAlignment="1">
      <alignment horizontal="center" wrapText="1"/>
    </xf>
    <xf numFmtId="3" fontId="1" fillId="0" borderId="1" xfId="0" applyNumberFormat="1" applyFont="1" applyBorder="1" applyAlignment="1">
      <alignment horizontal="center" wrapText="1"/>
    </xf>
    <xf numFmtId="39" fontId="7" fillId="0" borderId="12" xfId="1" applyNumberFormat="1" applyFont="1" applyBorder="1" applyAlignment="1">
      <alignment horizontal="center" vertical="center" wrapText="1"/>
    </xf>
    <xf numFmtId="4" fontId="1" fillId="0" borderId="13" xfId="0" applyNumberFormat="1" applyFont="1" applyBorder="1" applyAlignment="1">
      <alignment horizontal="center" wrapText="1"/>
    </xf>
    <xf numFmtId="164" fontId="1" fillId="0" borderId="11" xfId="1" applyNumberFormat="1" applyFont="1" applyBorder="1" applyAlignment="1">
      <alignment horizontal="center" wrapText="1"/>
    </xf>
    <xf numFmtId="7" fontId="7" fillId="0" borderId="12" xfId="1" applyNumberFormat="1" applyFont="1" applyBorder="1" applyAlignment="1">
      <alignment horizontal="center" vertical="center" wrapText="1"/>
    </xf>
    <xf numFmtId="0" fontId="1" fillId="0" borderId="1" xfId="0" applyFont="1" applyBorder="1" applyAlignment="1">
      <alignment horizontal="center" vertical="center" wrapText="1"/>
    </xf>
    <xf numFmtId="164" fontId="1" fillId="0" borderId="11" xfId="1" applyNumberFormat="1" applyFont="1" applyBorder="1" applyAlignment="1">
      <alignment horizontal="center"/>
    </xf>
    <xf numFmtId="7" fontId="7" fillId="0" borderId="12" xfId="1" applyNumberFormat="1" applyFont="1" applyBorder="1" applyAlignment="1">
      <alignment vertical="center" wrapText="1"/>
    </xf>
    <xf numFmtId="1" fontId="1" fillId="0" borderId="1" xfId="0" applyNumberFormat="1" applyFont="1" applyBorder="1" applyAlignment="1">
      <alignment horizontal="center"/>
    </xf>
    <xf numFmtId="37" fontId="1" fillId="0" borderId="1" xfId="2" applyNumberFormat="1" applyFont="1" applyBorder="1" applyAlignment="1">
      <alignment horizontal="center"/>
    </xf>
    <xf numFmtId="0" fontId="1" fillId="0" borderId="6" xfId="0" applyFont="1" applyBorder="1"/>
    <xf numFmtId="0" fontId="1" fillId="0" borderId="6" xfId="0" applyFont="1" applyBorder="1" applyAlignment="1">
      <alignment horizontal="center"/>
    </xf>
    <xf numFmtId="0" fontId="1" fillId="0" borderId="2" xfId="0" applyFont="1" applyBorder="1" applyAlignment="1">
      <alignment wrapText="1"/>
    </xf>
    <xf numFmtId="44" fontId="1" fillId="0" borderId="11" xfId="1" applyFont="1" applyBorder="1" applyAlignment="1">
      <alignment horizontal="center" wrapText="1"/>
    </xf>
    <xf numFmtId="0" fontId="1" fillId="0" borderId="1" xfId="0" applyFont="1" applyBorder="1" applyAlignment="1">
      <alignment vertical="center" wrapText="1"/>
    </xf>
    <xf numFmtId="164" fontId="1" fillId="0" borderId="11" xfId="1" applyNumberFormat="1" applyFont="1" applyFill="1" applyBorder="1" applyAlignment="1">
      <alignment horizontal="center" vertical="center"/>
    </xf>
    <xf numFmtId="3" fontId="1" fillId="0" borderId="1" xfId="0" applyNumberFormat="1" applyFont="1" applyBorder="1" applyAlignment="1">
      <alignment horizontal="center" vertical="center"/>
    </xf>
    <xf numFmtId="164" fontId="1" fillId="0" borderId="11" xfId="1" applyNumberFormat="1" applyFont="1" applyFill="1" applyBorder="1" applyAlignment="1">
      <alignment horizontal="center" wrapText="1"/>
    </xf>
    <xf numFmtId="44" fontId="1" fillId="0" borderId="11" xfId="1" applyFont="1" applyFill="1" applyBorder="1" applyAlignment="1">
      <alignment horizontal="center" wrapText="1"/>
    </xf>
    <xf numFmtId="164" fontId="1" fillId="0" borderId="13" xfId="0" applyNumberFormat="1" applyFont="1" applyBorder="1" applyAlignment="1">
      <alignment horizontal="center" vertical="center" wrapText="1"/>
    </xf>
    <xf numFmtId="44" fontId="1" fillId="0" borderId="11" xfId="1" applyFont="1" applyFill="1" applyBorder="1" applyAlignment="1">
      <alignment horizontal="center" vertical="center" wrapText="1"/>
    </xf>
    <xf numFmtId="2" fontId="1" fillId="0" borderId="11" xfId="1" applyNumberFormat="1" applyFont="1" applyFill="1" applyBorder="1" applyAlignment="1">
      <alignment horizontal="center" wrapText="1"/>
    </xf>
    <xf numFmtId="44" fontId="7" fillId="0" borderId="12" xfId="1" applyFont="1" applyFill="1" applyBorder="1" applyAlignment="1">
      <alignment horizontal="center" vertical="center" wrapText="1"/>
    </xf>
    <xf numFmtId="5" fontId="3" fillId="0" borderId="0" xfId="1" applyNumberFormat="1" applyFont="1" applyBorder="1" applyAlignment="1">
      <alignment horizontal="left"/>
    </xf>
    <xf numFmtId="1" fontId="1" fillId="0" borderId="1" xfId="0" applyNumberFormat="1" applyFont="1" applyBorder="1" applyAlignment="1">
      <alignment horizontal="center" wrapText="1"/>
    </xf>
    <xf numFmtId="2" fontId="3" fillId="0" borderId="0" xfId="1" applyNumberFormat="1" applyFont="1" applyFill="1" applyBorder="1" applyAlignment="1">
      <alignment horizontal="left"/>
    </xf>
    <xf numFmtId="5" fontId="3" fillId="0" borderId="0" xfId="1" applyNumberFormat="1" applyFont="1" applyFill="1" applyBorder="1" applyAlignment="1">
      <alignment horizontal="left"/>
    </xf>
    <xf numFmtId="38" fontId="1" fillId="0" borderId="1" xfId="2" applyNumberFormat="1" applyFont="1" applyFill="1" applyBorder="1" applyAlignment="1">
      <alignment horizontal="center" wrapText="1"/>
    </xf>
    <xf numFmtId="0" fontId="1" fillId="0" borderId="2" xfId="0" applyFont="1" applyBorder="1"/>
    <xf numFmtId="164" fontId="1" fillId="0" borderId="11" xfId="1" applyNumberFormat="1" applyFont="1" applyFill="1" applyBorder="1" applyAlignment="1">
      <alignment horizontal="center"/>
    </xf>
    <xf numFmtId="44" fontId="1" fillId="0" borderId="13" xfId="1" applyFont="1" applyBorder="1" applyAlignment="1">
      <alignment horizontal="center" wrapText="1"/>
    </xf>
    <xf numFmtId="7" fontId="3" fillId="0" borderId="0" xfId="0" applyNumberFormat="1" applyFont="1" applyAlignment="1">
      <alignment horizontal="center"/>
    </xf>
    <xf numFmtId="0" fontId="8" fillId="0" borderId="2" xfId="0" applyFont="1" applyBorder="1" applyAlignment="1">
      <alignment horizontal="left" vertical="center" wrapText="1"/>
    </xf>
    <xf numFmtId="0" fontId="8" fillId="0" borderId="1"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left" vertical="center" wrapText="1"/>
    </xf>
    <xf numFmtId="0" fontId="9" fillId="0" borderId="1" xfId="0" applyFont="1" applyBorder="1" applyAlignment="1">
      <alignment horizontal="center" vertical="center"/>
    </xf>
    <xf numFmtId="164" fontId="9" fillId="0" borderId="13" xfId="0" applyNumberFormat="1" applyFont="1" applyBorder="1" applyAlignment="1">
      <alignment horizontal="center" vertical="center"/>
    </xf>
    <xf numFmtId="0" fontId="8" fillId="0" borderId="2" xfId="0" applyFont="1" applyBorder="1" applyAlignment="1">
      <alignment horizontal="center" wrapText="1"/>
    </xf>
    <xf numFmtId="164" fontId="8" fillId="0" borderId="13" xfId="0" applyNumberFormat="1" applyFont="1" applyBorder="1" applyAlignment="1">
      <alignment horizontal="center" wrapText="1"/>
    </xf>
    <xf numFmtId="0" fontId="9" fillId="0" borderId="2" xfId="0" applyFont="1" applyBorder="1" applyAlignment="1">
      <alignment horizontal="center" wrapText="1"/>
    </xf>
    <xf numFmtId="0" fontId="9" fillId="0" borderId="1" xfId="0" applyFont="1" applyBorder="1" applyAlignment="1">
      <alignment wrapText="1"/>
    </xf>
    <xf numFmtId="0" fontId="9" fillId="0" borderId="1" xfId="0" applyFont="1" applyBorder="1" applyAlignment="1">
      <alignment horizontal="center" wrapText="1"/>
    </xf>
    <xf numFmtId="164" fontId="9" fillId="0" borderId="13" xfId="0" applyNumberFormat="1" applyFont="1" applyBorder="1" applyAlignment="1">
      <alignment horizontal="center" wrapText="1"/>
    </xf>
    <xf numFmtId="164" fontId="9" fillId="0" borderId="11" xfId="1" applyNumberFormat="1" applyFont="1" applyFill="1" applyBorder="1" applyAlignment="1">
      <alignment horizontal="center"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wrapText="1"/>
    </xf>
    <xf numFmtId="3" fontId="8" fillId="0" borderId="1" xfId="0" applyNumberFormat="1" applyFont="1" applyBorder="1" applyAlignment="1">
      <alignment horizontal="center" wrapText="1"/>
    </xf>
    <xf numFmtId="3" fontId="8" fillId="0" borderId="1" xfId="0" applyNumberFormat="1" applyFont="1" applyBorder="1" applyAlignment="1">
      <alignment horizontal="center" vertical="center"/>
    </xf>
    <xf numFmtId="164" fontId="8" fillId="0" borderId="11" xfId="1" applyNumberFormat="1" applyFont="1" applyBorder="1" applyAlignment="1">
      <alignment horizontal="center" wrapText="1"/>
    </xf>
    <xf numFmtId="0" fontId="9" fillId="0" borderId="1" xfId="0" applyFont="1" applyBorder="1" applyAlignment="1">
      <alignment horizontal="center" vertical="center" wrapText="1"/>
    </xf>
    <xf numFmtId="0" fontId="8" fillId="0" borderId="1" xfId="0" applyFont="1" applyBorder="1" applyAlignment="1">
      <alignment horizontal="center"/>
    </xf>
    <xf numFmtId="37" fontId="8" fillId="0" borderId="1" xfId="2" applyNumberFormat="1" applyFont="1" applyBorder="1" applyAlignment="1">
      <alignment horizontal="center"/>
    </xf>
    <xf numFmtId="0" fontId="9" fillId="0" borderId="2" xfId="0" applyFont="1" applyBorder="1" applyAlignment="1">
      <alignment horizontal="center"/>
    </xf>
    <xf numFmtId="0" fontId="9" fillId="0" borderId="2" xfId="0" applyFont="1" applyBorder="1"/>
    <xf numFmtId="0" fontId="9" fillId="0" borderId="1" xfId="0" applyFont="1" applyBorder="1" applyAlignment="1">
      <alignment horizontal="center"/>
    </xf>
    <xf numFmtId="164" fontId="9" fillId="0" borderId="13" xfId="0" applyNumberFormat="1" applyFont="1" applyBorder="1" applyAlignment="1">
      <alignment horizontal="center"/>
    </xf>
    <xf numFmtId="164" fontId="9" fillId="0" borderId="11" xfId="1" applyNumberFormat="1" applyFont="1" applyFill="1" applyBorder="1" applyAlignment="1">
      <alignment horizontal="center"/>
    </xf>
    <xf numFmtId="0" fontId="8" fillId="0" borderId="1" xfId="0" applyFont="1" applyBorder="1" applyAlignment="1">
      <alignment horizontal="center" wrapText="1"/>
    </xf>
    <xf numFmtId="0" fontId="10" fillId="0" borderId="0" xfId="0" applyFont="1"/>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7" fillId="0" borderId="7" xfId="0" applyFont="1" applyBorder="1" applyAlignment="1">
      <alignment horizontal="right" vertical="center" wrapText="1"/>
    </xf>
    <xf numFmtId="0" fontId="7" fillId="0" borderId="8" xfId="0" applyFont="1" applyBorder="1" applyAlignment="1">
      <alignment horizontal="right" vertical="center" wrapText="1"/>
    </xf>
    <xf numFmtId="0" fontId="1" fillId="0" borderId="8" xfId="0" applyFont="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 fillId="0" borderId="9" xfId="0" applyFont="1" applyBorder="1" applyAlignment="1">
      <alignment horizontal="left" wrapText="1"/>
    </xf>
    <xf numFmtId="0" fontId="1" fillId="0" borderId="10" xfId="0" applyFont="1" applyBorder="1" applyAlignment="1">
      <alignment horizontal="left"/>
    </xf>
    <xf numFmtId="0" fontId="1" fillId="0" borderId="8" xfId="0" applyFont="1" applyBorder="1" applyAlignment="1">
      <alignment horizontal="left"/>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1" fillId="0" borderId="10" xfId="0" applyFont="1" applyBorder="1" applyAlignment="1">
      <alignment horizontal="left" vertical="center"/>
    </xf>
    <xf numFmtId="0" fontId="1" fillId="0" borderId="8" xfId="0" applyFont="1" applyBorder="1" applyAlignment="1">
      <alignment horizontal="left" vertical="center"/>
    </xf>
    <xf numFmtId="164" fontId="8" fillId="0" borderId="13" xfId="0" applyNumberFormat="1" applyFont="1" applyBorder="1" applyAlignment="1">
      <alignment horizontal="center" vertical="center" wrapText="1"/>
    </xf>
    <xf numFmtId="44" fontId="8" fillId="0" borderId="11" xfId="1" applyFont="1" applyFill="1" applyBorder="1" applyAlignment="1">
      <alignment horizontal="center" vertical="center" wrapText="1"/>
    </xf>
    <xf numFmtId="0" fontId="1" fillId="0" borderId="1" xfId="0" applyFont="1" applyBorder="1" applyAlignment="1">
      <alignment horizontal="left" vertical="center" wrapText="1"/>
    </xf>
    <xf numFmtId="5" fontId="7" fillId="2" borderId="14" xfId="1" applyNumberFormat="1" applyFont="1" applyFill="1" applyBorder="1" applyAlignment="1">
      <alignment horizontal="center" vertical="center" wrapText="1"/>
    </xf>
    <xf numFmtId="164" fontId="1" fillId="0" borderId="14" xfId="1" applyNumberFormat="1" applyFont="1" applyFill="1" applyBorder="1" applyAlignment="1">
      <alignment horizontal="center" vertical="center"/>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7" fontId="7" fillId="0" borderId="17" xfId="1" applyNumberFormat="1" applyFont="1" applyBorder="1" applyAlignment="1">
      <alignment horizontal="center" vertical="center"/>
    </xf>
    <xf numFmtId="3" fontId="8" fillId="0" borderId="1" xfId="0" applyNumberFormat="1" applyFont="1" applyFill="1" applyBorder="1" applyAlignment="1">
      <alignment horizontal="center" wrapText="1"/>
    </xf>
  </cellXfs>
  <cellStyles count="3">
    <cellStyle name="Comma" xfId="2" builtinId="3"/>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0AE49-14EF-4AD1-AB7D-6B9A472EBF24}">
  <dimension ref="A1:D24"/>
  <sheetViews>
    <sheetView workbookViewId="0">
      <selection activeCell="A2" sqref="A2:C13"/>
    </sheetView>
  </sheetViews>
  <sheetFormatPr defaultColWidth="9.109375" defaultRowHeight="10.199999999999999" x14ac:dyDescent="0.2"/>
  <cols>
    <col min="1" max="1" width="4.88671875" style="2" bestFit="1" customWidth="1"/>
    <col min="2" max="2" width="34.33203125" style="17" customWidth="1"/>
    <col min="3" max="3" width="16.6640625" style="3" customWidth="1"/>
    <col min="4" max="16384" width="9.109375" style="1"/>
  </cols>
  <sheetData>
    <row r="1" spans="1:3" ht="10.8" thickBot="1" x14ac:dyDescent="0.25"/>
    <row r="2" spans="1:3" ht="30" customHeight="1" x14ac:dyDescent="0.2">
      <c r="A2" s="93" t="s">
        <v>138</v>
      </c>
      <c r="B2" s="94"/>
      <c r="C2" s="95"/>
    </row>
    <row r="3" spans="1:3" ht="38.25" customHeight="1" x14ac:dyDescent="0.2">
      <c r="A3" s="12" t="s">
        <v>125</v>
      </c>
      <c r="B3" s="13" t="s">
        <v>35</v>
      </c>
      <c r="C3" s="114" t="s">
        <v>39</v>
      </c>
    </row>
    <row r="4" spans="1:3" ht="13.2" x14ac:dyDescent="0.2">
      <c r="A4" s="14">
        <v>1</v>
      </c>
      <c r="B4" s="47" t="s">
        <v>139</v>
      </c>
      <c r="C4" s="115" t="str">
        <f>Demolition!F31</f>
        <v/>
      </c>
    </row>
    <row r="5" spans="1:3" ht="13.2" x14ac:dyDescent="0.2">
      <c r="A5" s="14">
        <f>A4+1</f>
        <v>2</v>
      </c>
      <c r="B5" s="113" t="s">
        <v>140</v>
      </c>
      <c r="C5" s="115" t="str">
        <f>Earthwork!F17</f>
        <v/>
      </c>
    </row>
    <row r="6" spans="1:3" ht="13.2" x14ac:dyDescent="0.2">
      <c r="A6" s="14">
        <f t="shared" ref="A6:A12" si="0">A5+1</f>
        <v>3</v>
      </c>
      <c r="B6" s="113" t="s">
        <v>141</v>
      </c>
      <c r="C6" s="115" t="str">
        <f>Pavement!G17</f>
        <v/>
      </c>
    </row>
    <row r="7" spans="1:3" ht="13.2" x14ac:dyDescent="0.2">
      <c r="A7" s="14">
        <f t="shared" si="0"/>
        <v>4</v>
      </c>
      <c r="B7" s="113" t="s">
        <v>142</v>
      </c>
      <c r="C7" s="115" t="str">
        <f>'Lighting-Signage'!G17</f>
        <v/>
      </c>
    </row>
    <row r="8" spans="1:3" ht="13.2" x14ac:dyDescent="0.2">
      <c r="A8" s="14">
        <f t="shared" si="0"/>
        <v>5</v>
      </c>
      <c r="B8" s="113" t="s">
        <v>143</v>
      </c>
      <c r="C8" s="115" t="str">
        <f>Storm!G25</f>
        <v/>
      </c>
    </row>
    <row r="9" spans="1:3" ht="13.2" x14ac:dyDescent="0.2">
      <c r="A9" s="14">
        <f t="shared" si="0"/>
        <v>6</v>
      </c>
      <c r="B9" s="113" t="s">
        <v>144</v>
      </c>
      <c r="C9" s="115" t="str">
        <f>Sanitary!G16</f>
        <v/>
      </c>
    </row>
    <row r="10" spans="1:3" ht="13.2" x14ac:dyDescent="0.2">
      <c r="A10" s="14">
        <f t="shared" si="0"/>
        <v>7</v>
      </c>
      <c r="B10" s="113" t="s">
        <v>147</v>
      </c>
      <c r="C10" s="115" t="str">
        <f>Water!G26</f>
        <v/>
      </c>
    </row>
    <row r="11" spans="1:3" ht="13.2" x14ac:dyDescent="0.2">
      <c r="A11" s="14">
        <f t="shared" si="0"/>
        <v>8</v>
      </c>
      <c r="B11" s="113" t="s">
        <v>145</v>
      </c>
      <c r="C11" s="115" t="str">
        <f>'Erosion Control'!G22</f>
        <v/>
      </c>
    </row>
    <row r="12" spans="1:3" ht="13.2" x14ac:dyDescent="0.2">
      <c r="A12" s="14">
        <f t="shared" si="0"/>
        <v>9</v>
      </c>
      <c r="B12" s="113" t="s">
        <v>146</v>
      </c>
      <c r="C12" s="115" t="str">
        <f>Landscape!G9</f>
        <v/>
      </c>
    </row>
    <row r="13" spans="1:3" ht="39.75" customHeight="1" thickBot="1" x14ac:dyDescent="0.25">
      <c r="A13" s="116" t="s">
        <v>124</v>
      </c>
      <c r="B13" s="117"/>
      <c r="C13" s="118" t="str">
        <f>IF(C12="","",SUM(C4:C12))</f>
        <v/>
      </c>
    </row>
    <row r="17" spans="2:4" s="2" customFormat="1" x14ac:dyDescent="0.2">
      <c r="B17" s="17"/>
      <c r="C17" s="3"/>
      <c r="D17" s="1"/>
    </row>
    <row r="19" spans="2:4" s="2" customFormat="1" x14ac:dyDescent="0.2">
      <c r="B19" s="17"/>
      <c r="C19" s="3"/>
      <c r="D19" s="1"/>
    </row>
    <row r="20" spans="2:4" s="2" customFormat="1" x14ac:dyDescent="0.2">
      <c r="B20" s="17"/>
      <c r="C20" s="3"/>
      <c r="D20" s="1"/>
    </row>
    <row r="21" spans="2:4" s="2" customFormat="1" x14ac:dyDescent="0.2">
      <c r="B21" s="17"/>
      <c r="C21" s="3"/>
      <c r="D21" s="1"/>
    </row>
    <row r="24" spans="2:4" s="2" customFormat="1" x14ac:dyDescent="0.2">
      <c r="B24" s="17"/>
      <c r="C24" s="3"/>
      <c r="D24" s="1"/>
    </row>
  </sheetData>
  <mergeCells count="2">
    <mergeCell ref="A2:C2"/>
    <mergeCell ref="A13:B13"/>
  </mergeCells>
  <pageMargins left="0.75" right="0.75" top="0.65" bottom="1" header="0.25" footer="0.5"/>
  <pageSetup orientation="portrait" horizontalDpi="360" verticalDpi="360" r:id="rId1"/>
  <headerFooter alignWithMargins="0">
    <oddFooter xml:space="preserve">&amp;L&amp;8QUANTITY AND UNIT PRICE INFORMATION FOR DEVELOPER'S REFERENCE ONLY. QUANTITIES USED FOR BONDING AND TO VERIFY BID ACCURACY. UNIT PRICES ARE HELD CONFIDENTIAL. CONTRACTS ARE BASED ON ENTIRE SCOPE OF WORK ON PLANS. EXCLUSIONS MUST BE CLEARLY STATED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B99EC-90FF-47D7-8DAF-CC3FFE4C7B90}">
  <dimension ref="B1:G9"/>
  <sheetViews>
    <sheetView tabSelected="1" workbookViewId="0">
      <selection activeCell="B2" sqref="B2:G9"/>
    </sheetView>
  </sheetViews>
  <sheetFormatPr defaultColWidth="9.109375" defaultRowHeight="10.199999999999999" x14ac:dyDescent="0.2"/>
  <cols>
    <col min="1" max="1" width="9.109375" style="1"/>
    <col min="2" max="2" width="20.33203125" style="2" customWidth="1"/>
    <col min="3" max="3" width="36.5546875" style="1" customWidth="1"/>
    <col min="4" max="4" width="5.5546875" style="2" bestFit="1" customWidth="1"/>
    <col min="5" max="5" width="24.109375" style="2" customWidth="1"/>
    <col min="6" max="6" width="14" style="4" customWidth="1"/>
    <col min="7" max="7" width="20.6640625" style="3" customWidth="1"/>
    <col min="8" max="16384" width="9.109375" style="1"/>
  </cols>
  <sheetData>
    <row r="1" spans="2:7" ht="10.8" thickBot="1" x14ac:dyDescent="0.25"/>
    <row r="2" spans="2:7" ht="25.5" customHeight="1" x14ac:dyDescent="0.2">
      <c r="B2" s="101" t="s">
        <v>51</v>
      </c>
      <c r="C2" s="102"/>
      <c r="D2" s="102"/>
      <c r="E2" s="102"/>
      <c r="F2" s="102"/>
      <c r="G2" s="103"/>
    </row>
    <row r="3" spans="2:7" ht="39" customHeight="1" x14ac:dyDescent="0.2">
      <c r="B3" s="12" t="s">
        <v>125</v>
      </c>
      <c r="C3" s="13" t="s">
        <v>35</v>
      </c>
      <c r="D3" s="13" t="s">
        <v>36</v>
      </c>
      <c r="E3" s="13" t="s">
        <v>37</v>
      </c>
      <c r="F3" s="20" t="s">
        <v>38</v>
      </c>
      <c r="G3" s="19" t="s">
        <v>39</v>
      </c>
    </row>
    <row r="4" spans="2:7" ht="13.2" x14ac:dyDescent="0.25">
      <c r="B4" s="28">
        <v>1</v>
      </c>
      <c r="C4" s="18" t="s">
        <v>114</v>
      </c>
      <c r="D4" s="30" t="s">
        <v>1</v>
      </c>
      <c r="E4" s="30">
        <v>1</v>
      </c>
      <c r="F4" s="63"/>
      <c r="G4" s="46" t="str">
        <f>IF(F4=0,"",E4*F4)</f>
        <v/>
      </c>
    </row>
    <row r="5" spans="2:7" ht="13.2" x14ac:dyDescent="0.25">
      <c r="B5" s="28">
        <f>B4+1</f>
        <v>2</v>
      </c>
      <c r="C5" s="18"/>
      <c r="D5" s="30"/>
      <c r="E5" s="30"/>
      <c r="F5" s="63"/>
      <c r="G5" s="32" t="str">
        <f>IF(F5=0,"",E5*F5)</f>
        <v/>
      </c>
    </row>
    <row r="6" spans="2:7" ht="13.2" x14ac:dyDescent="0.25">
      <c r="B6" s="28">
        <f t="shared" ref="B6:B8" si="0">B5+1</f>
        <v>3</v>
      </c>
      <c r="C6" s="18"/>
      <c r="D6" s="38"/>
      <c r="E6" s="30"/>
      <c r="F6" s="35"/>
      <c r="G6" s="32" t="str">
        <f>IF(F6=0,"",E6*F6)</f>
        <v/>
      </c>
    </row>
    <row r="7" spans="2:7" ht="13.2" x14ac:dyDescent="0.25">
      <c r="B7" s="28">
        <f t="shared" si="0"/>
        <v>4</v>
      </c>
      <c r="C7" s="18"/>
      <c r="D7" s="38"/>
      <c r="E7" s="30"/>
      <c r="F7" s="35"/>
      <c r="G7" s="32" t="str">
        <f>IF(F7=0,"",E7*F7)</f>
        <v/>
      </c>
    </row>
    <row r="8" spans="2:7" ht="13.2" x14ac:dyDescent="0.25">
      <c r="B8" s="28">
        <f t="shared" si="0"/>
        <v>5</v>
      </c>
      <c r="C8" s="18"/>
      <c r="D8" s="38"/>
      <c r="E8" s="30"/>
      <c r="F8" s="35"/>
      <c r="G8" s="32" t="str">
        <f>IF(F8=0,"",E8*F8)</f>
        <v/>
      </c>
    </row>
    <row r="9" spans="2:7" ht="34.200000000000003" customHeight="1" thickBot="1" x14ac:dyDescent="0.25">
      <c r="B9" s="96" t="s">
        <v>124</v>
      </c>
      <c r="C9" s="97"/>
      <c r="D9" s="100"/>
      <c r="E9" s="98" t="s">
        <v>49</v>
      </c>
      <c r="F9" s="99"/>
      <c r="G9" s="34" t="str">
        <f>IF(G4="","",SUM(G4:G8))</f>
        <v/>
      </c>
    </row>
  </sheetData>
  <mergeCells count="3">
    <mergeCell ref="B2:G2"/>
    <mergeCell ref="E9:F9"/>
    <mergeCell ref="B9:D9"/>
  </mergeCells>
  <pageMargins left="0.75" right="0.75" top="0.65" bottom="1" header="0.25" footer="0.5"/>
  <pageSetup orientation="portrait" horizontalDpi="360" verticalDpi="360" r:id="rId1"/>
  <headerFooter alignWithMargins="0">
    <oddFooter xml:space="preserve">&amp;L&amp;8QUANTITY AND UNIT PRICE INFORMATION FOR DEVELOPER'S REFERENCE ONLY. QUANTITIES USED FOR BONDING AND TO VERIFY BID ACCURACY. UNIT PRICES ARE HELD CONFIDENTIAL. CONTRACTS ARE BASED ON ENTIRE SCOPE OF WORK ON PLANS. EXCLUSIONS MUST BE CLEARLY STATED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53A1B-8661-4EF8-941B-D76C085A4235}">
  <dimension ref="A1:F42"/>
  <sheetViews>
    <sheetView workbookViewId="0">
      <selection activeCell="A2" sqref="A2:F31"/>
    </sheetView>
  </sheetViews>
  <sheetFormatPr defaultColWidth="9.109375" defaultRowHeight="10.199999999999999" x14ac:dyDescent="0.2"/>
  <cols>
    <col min="1" max="1" width="4.88671875" style="2" bestFit="1" customWidth="1"/>
    <col min="2" max="2" width="34.33203125" style="17" customWidth="1"/>
    <col min="3" max="3" width="11.44140625" style="2" bestFit="1" customWidth="1"/>
    <col min="4" max="4" width="10.33203125" style="2" bestFit="1" customWidth="1"/>
    <col min="5" max="5" width="11.5546875" style="4" bestFit="1" customWidth="1"/>
    <col min="6" max="6" width="11.6640625" style="3" customWidth="1"/>
    <col min="7" max="16384" width="9.109375" style="1"/>
  </cols>
  <sheetData>
    <row r="1" spans="1:6" ht="10.8" thickBot="1" x14ac:dyDescent="0.25"/>
    <row r="2" spans="1:6" ht="30" customHeight="1" x14ac:dyDescent="0.2">
      <c r="A2" s="93" t="s">
        <v>56</v>
      </c>
      <c r="B2" s="94"/>
      <c r="C2" s="94"/>
      <c r="D2" s="94"/>
      <c r="E2" s="94"/>
      <c r="F2" s="95"/>
    </row>
    <row r="3" spans="1:6" ht="38.25" customHeight="1" x14ac:dyDescent="0.2">
      <c r="A3" s="12" t="s">
        <v>125</v>
      </c>
      <c r="B3" s="13" t="s">
        <v>35</v>
      </c>
      <c r="C3" s="13" t="s">
        <v>36</v>
      </c>
      <c r="D3" s="13" t="s">
        <v>37</v>
      </c>
      <c r="E3" s="20" t="s">
        <v>38</v>
      </c>
      <c r="F3" s="19" t="s">
        <v>39</v>
      </c>
    </row>
    <row r="4" spans="1:6" ht="13.2" x14ac:dyDescent="0.2">
      <c r="A4" s="14">
        <v>1</v>
      </c>
      <c r="B4" s="47" t="s">
        <v>0</v>
      </c>
      <c r="C4" s="66" t="s">
        <v>1</v>
      </c>
      <c r="D4" s="66">
        <v>1</v>
      </c>
      <c r="E4" s="16"/>
      <c r="F4" s="48" t="str">
        <f t="shared" ref="F4:F30" si="0">IF(E4=0,"",D4*E4)</f>
        <v/>
      </c>
    </row>
    <row r="5" spans="1:6" ht="13.2" x14ac:dyDescent="0.2">
      <c r="A5" s="14">
        <f>A4+1</f>
        <v>2</v>
      </c>
      <c r="B5" s="18" t="s">
        <v>91</v>
      </c>
      <c r="C5" s="15" t="s">
        <v>2</v>
      </c>
      <c r="D5" s="15">
        <v>1</v>
      </c>
      <c r="E5" s="16"/>
      <c r="F5" s="48" t="str">
        <f t="shared" si="0"/>
        <v/>
      </c>
    </row>
    <row r="6" spans="1:6" ht="26.4" x14ac:dyDescent="0.2">
      <c r="A6" s="14">
        <f t="shared" ref="A6:A30" si="1">A5+1</f>
        <v>3</v>
      </c>
      <c r="B6" s="18" t="s">
        <v>92</v>
      </c>
      <c r="C6" s="15" t="s">
        <v>2</v>
      </c>
      <c r="D6" s="15">
        <v>2</v>
      </c>
      <c r="E6" s="16"/>
      <c r="F6" s="48" t="str">
        <f t="shared" si="0"/>
        <v/>
      </c>
    </row>
    <row r="7" spans="1:6" ht="13.2" x14ac:dyDescent="0.2">
      <c r="A7" s="14">
        <f t="shared" si="1"/>
        <v>4</v>
      </c>
      <c r="B7" s="18" t="s">
        <v>93</v>
      </c>
      <c r="C7" s="15" t="s">
        <v>2</v>
      </c>
      <c r="D7" s="15">
        <v>8</v>
      </c>
      <c r="E7" s="16"/>
      <c r="F7" s="48" t="str">
        <f t="shared" si="0"/>
        <v/>
      </c>
    </row>
    <row r="8" spans="1:6" ht="13.2" x14ac:dyDescent="0.2">
      <c r="A8" s="67">
        <f t="shared" si="1"/>
        <v>5</v>
      </c>
      <c r="B8" s="68" t="s">
        <v>94</v>
      </c>
      <c r="C8" s="69" t="s">
        <v>1</v>
      </c>
      <c r="D8" s="69">
        <v>1</v>
      </c>
      <c r="E8" s="70" t="s">
        <v>127</v>
      </c>
      <c r="F8" s="70" t="s">
        <v>127</v>
      </c>
    </row>
    <row r="9" spans="1:6" ht="13.2" x14ac:dyDescent="0.2">
      <c r="A9" s="14">
        <f t="shared" si="1"/>
        <v>6</v>
      </c>
      <c r="B9" s="18" t="s">
        <v>95</v>
      </c>
      <c r="C9" s="15" t="s">
        <v>2</v>
      </c>
      <c r="D9" s="15">
        <v>8</v>
      </c>
      <c r="E9" s="16"/>
      <c r="F9" s="48" t="str">
        <f t="shared" si="0"/>
        <v/>
      </c>
    </row>
    <row r="10" spans="1:6" ht="13.2" x14ac:dyDescent="0.2">
      <c r="A10" s="14">
        <f t="shared" si="1"/>
        <v>7</v>
      </c>
      <c r="B10" s="18" t="s">
        <v>105</v>
      </c>
      <c r="C10" s="15" t="s">
        <v>2</v>
      </c>
      <c r="D10" s="15">
        <v>1</v>
      </c>
      <c r="E10" s="16"/>
      <c r="F10" s="48" t="str">
        <f t="shared" si="0"/>
        <v/>
      </c>
    </row>
    <row r="11" spans="1:6" ht="13.2" x14ac:dyDescent="0.2">
      <c r="A11" s="14">
        <f t="shared" si="1"/>
        <v>8</v>
      </c>
      <c r="B11" s="18" t="s">
        <v>96</v>
      </c>
      <c r="C11" s="15" t="s">
        <v>4</v>
      </c>
      <c r="D11" s="49">
        <v>2762</v>
      </c>
      <c r="E11" s="16"/>
      <c r="F11" s="48" t="str">
        <f t="shared" si="0"/>
        <v/>
      </c>
    </row>
    <row r="12" spans="1:6" ht="13.2" x14ac:dyDescent="0.2">
      <c r="A12" s="14">
        <f t="shared" si="1"/>
        <v>9</v>
      </c>
      <c r="B12" s="18" t="s">
        <v>97</v>
      </c>
      <c r="C12" s="15" t="s">
        <v>2</v>
      </c>
      <c r="D12" s="15">
        <v>4</v>
      </c>
      <c r="E12" s="16"/>
      <c r="F12" s="48" t="str">
        <f t="shared" si="0"/>
        <v/>
      </c>
    </row>
    <row r="13" spans="1:6" ht="26.4" x14ac:dyDescent="0.2">
      <c r="A13" s="14">
        <f t="shared" si="1"/>
        <v>10</v>
      </c>
      <c r="B13" s="18" t="s">
        <v>98</v>
      </c>
      <c r="C13" s="15" t="s">
        <v>2</v>
      </c>
      <c r="D13" s="15">
        <v>3</v>
      </c>
      <c r="E13" s="16"/>
      <c r="F13" s="48" t="str">
        <f t="shared" si="0"/>
        <v/>
      </c>
    </row>
    <row r="14" spans="1:6" ht="13.2" x14ac:dyDescent="0.2">
      <c r="A14" s="14">
        <f t="shared" si="1"/>
        <v>11</v>
      </c>
      <c r="B14" s="18" t="s">
        <v>99</v>
      </c>
      <c r="C14" s="15" t="s">
        <v>2</v>
      </c>
      <c r="D14" s="15">
        <v>1</v>
      </c>
      <c r="E14" s="16"/>
      <c r="F14" s="48" t="str">
        <f t="shared" si="0"/>
        <v/>
      </c>
    </row>
    <row r="15" spans="1:6" ht="13.2" x14ac:dyDescent="0.2">
      <c r="A15" s="14">
        <f t="shared" si="1"/>
        <v>12</v>
      </c>
      <c r="B15" s="18" t="s">
        <v>107</v>
      </c>
      <c r="C15" s="15" t="s">
        <v>2</v>
      </c>
      <c r="D15" s="15">
        <v>1</v>
      </c>
      <c r="E15" s="16"/>
      <c r="F15" s="48" t="str">
        <f t="shared" si="0"/>
        <v/>
      </c>
    </row>
    <row r="16" spans="1:6" ht="12.75" customHeight="1" x14ac:dyDescent="0.2">
      <c r="A16" s="14">
        <f t="shared" si="1"/>
        <v>13</v>
      </c>
      <c r="B16" s="18" t="s">
        <v>100</v>
      </c>
      <c r="C16" s="66" t="s">
        <v>126</v>
      </c>
      <c r="D16" s="81">
        <v>1100</v>
      </c>
      <c r="E16" s="16"/>
      <c r="F16" s="48" t="str">
        <f t="shared" si="0"/>
        <v/>
      </c>
    </row>
    <row r="17" spans="1:6" ht="13.2" x14ac:dyDescent="0.2">
      <c r="A17" s="14">
        <f t="shared" si="1"/>
        <v>14</v>
      </c>
      <c r="B17" s="18" t="s">
        <v>101</v>
      </c>
      <c r="C17" s="15" t="s">
        <v>2</v>
      </c>
      <c r="D17" s="15">
        <v>1</v>
      </c>
      <c r="E17" s="16"/>
      <c r="F17" s="48" t="str">
        <f t="shared" si="0"/>
        <v/>
      </c>
    </row>
    <row r="18" spans="1:6" ht="13.2" x14ac:dyDescent="0.2">
      <c r="A18" s="14">
        <f t="shared" si="1"/>
        <v>15</v>
      </c>
      <c r="B18" s="18" t="s">
        <v>106</v>
      </c>
      <c r="C18" s="15" t="s">
        <v>2</v>
      </c>
      <c r="D18" s="15">
        <v>1</v>
      </c>
      <c r="E18" s="16"/>
      <c r="F18" s="48" t="str">
        <f t="shared" si="0"/>
        <v/>
      </c>
    </row>
    <row r="19" spans="1:6" ht="13.2" x14ac:dyDescent="0.2">
      <c r="A19" s="14">
        <f t="shared" si="1"/>
        <v>16</v>
      </c>
      <c r="B19" s="18" t="s">
        <v>108</v>
      </c>
      <c r="C19" s="15" t="s">
        <v>4</v>
      </c>
      <c r="D19" s="15">
        <v>378</v>
      </c>
      <c r="E19" s="16"/>
      <c r="F19" s="48" t="str">
        <f t="shared" si="0"/>
        <v/>
      </c>
    </row>
    <row r="20" spans="1:6" ht="13.2" x14ac:dyDescent="0.2">
      <c r="A20" s="14">
        <f t="shared" si="1"/>
        <v>17</v>
      </c>
      <c r="B20" s="18" t="s">
        <v>109</v>
      </c>
      <c r="C20" s="15" t="s">
        <v>4</v>
      </c>
      <c r="D20" s="15">
        <v>400</v>
      </c>
      <c r="E20" s="16"/>
      <c r="F20" s="48" t="str">
        <f t="shared" si="0"/>
        <v/>
      </c>
    </row>
    <row r="21" spans="1:6" ht="13.2" x14ac:dyDescent="0.2">
      <c r="A21" s="14">
        <f t="shared" si="1"/>
        <v>18</v>
      </c>
      <c r="B21" s="18" t="s">
        <v>110</v>
      </c>
      <c r="C21" s="15" t="s">
        <v>63</v>
      </c>
      <c r="D21" s="49">
        <v>3613</v>
      </c>
      <c r="E21" s="16"/>
      <c r="F21" s="48" t="str">
        <f t="shared" si="0"/>
        <v/>
      </c>
    </row>
    <row r="22" spans="1:6" ht="13.2" x14ac:dyDescent="0.2">
      <c r="A22" s="14">
        <f t="shared" si="1"/>
        <v>19</v>
      </c>
      <c r="B22" s="18" t="s">
        <v>111</v>
      </c>
      <c r="C22" s="66" t="s">
        <v>126</v>
      </c>
      <c r="D22" s="81">
        <v>1511</v>
      </c>
      <c r="E22" s="16"/>
      <c r="F22" s="48" t="str">
        <f t="shared" si="0"/>
        <v/>
      </c>
    </row>
    <row r="23" spans="1:6" ht="13.2" x14ac:dyDescent="0.2">
      <c r="A23" s="14">
        <f t="shared" si="1"/>
        <v>20</v>
      </c>
      <c r="B23" s="18" t="s">
        <v>112</v>
      </c>
      <c r="C23" s="15" t="s">
        <v>4</v>
      </c>
      <c r="D23" s="15">
        <v>900</v>
      </c>
      <c r="E23" s="16"/>
      <c r="F23" s="48" t="str">
        <f t="shared" si="0"/>
        <v/>
      </c>
    </row>
    <row r="24" spans="1:6" ht="13.2" x14ac:dyDescent="0.2">
      <c r="A24" s="14">
        <f t="shared" si="1"/>
        <v>21</v>
      </c>
      <c r="B24" s="18" t="s">
        <v>113</v>
      </c>
      <c r="C24" s="15" t="s">
        <v>2</v>
      </c>
      <c r="D24" s="15">
        <v>1</v>
      </c>
      <c r="E24" s="16"/>
      <c r="F24" s="48" t="str">
        <f t="shared" si="0"/>
        <v/>
      </c>
    </row>
    <row r="25" spans="1:6" ht="13.2" x14ac:dyDescent="0.2">
      <c r="A25" s="14">
        <f t="shared" si="1"/>
        <v>22</v>
      </c>
      <c r="B25" s="18" t="s">
        <v>103</v>
      </c>
      <c r="C25" s="15" t="s">
        <v>2</v>
      </c>
      <c r="D25" s="15">
        <v>1</v>
      </c>
      <c r="E25" s="16"/>
      <c r="F25" s="48" t="str">
        <f t="shared" si="0"/>
        <v/>
      </c>
    </row>
    <row r="26" spans="1:6" ht="13.2" x14ac:dyDescent="0.2">
      <c r="A26" s="14">
        <f t="shared" si="1"/>
        <v>23</v>
      </c>
      <c r="B26" s="18" t="s">
        <v>104</v>
      </c>
      <c r="C26" s="15" t="s">
        <v>2</v>
      </c>
      <c r="D26" s="15">
        <v>3</v>
      </c>
      <c r="E26" s="16"/>
      <c r="F26" s="48" t="str">
        <f t="shared" si="0"/>
        <v/>
      </c>
    </row>
    <row r="27" spans="1:6" ht="13.2" x14ac:dyDescent="0.2">
      <c r="A27" s="14">
        <f t="shared" si="1"/>
        <v>24</v>
      </c>
      <c r="B27" s="18"/>
      <c r="C27" s="15"/>
      <c r="D27" s="15"/>
      <c r="E27" s="16"/>
      <c r="F27" s="21" t="str">
        <f t="shared" si="0"/>
        <v/>
      </c>
    </row>
    <row r="28" spans="1:6" ht="13.2" x14ac:dyDescent="0.2">
      <c r="A28" s="14">
        <f t="shared" si="1"/>
        <v>25</v>
      </c>
      <c r="B28" s="18"/>
      <c r="C28" s="15"/>
      <c r="D28" s="15"/>
      <c r="E28" s="16"/>
      <c r="F28" s="21" t="str">
        <f t="shared" si="0"/>
        <v/>
      </c>
    </row>
    <row r="29" spans="1:6" ht="13.2" x14ac:dyDescent="0.2">
      <c r="A29" s="14">
        <f t="shared" si="1"/>
        <v>26</v>
      </c>
      <c r="B29" s="18"/>
      <c r="C29" s="15"/>
      <c r="D29" s="15"/>
      <c r="E29" s="16"/>
      <c r="F29" s="21" t="str">
        <f t="shared" si="0"/>
        <v/>
      </c>
    </row>
    <row r="30" spans="1:6" ht="13.2" x14ac:dyDescent="0.2">
      <c r="A30" s="14">
        <f t="shared" si="1"/>
        <v>27</v>
      </c>
      <c r="B30" s="18"/>
      <c r="C30" s="15"/>
      <c r="D30" s="15"/>
      <c r="E30" s="16"/>
      <c r="F30" s="21" t="str">
        <f t="shared" si="0"/>
        <v/>
      </c>
    </row>
    <row r="31" spans="1:6" ht="39.75" customHeight="1" thickBot="1" x14ac:dyDescent="0.25">
      <c r="A31" s="96" t="s">
        <v>124</v>
      </c>
      <c r="B31" s="97"/>
      <c r="C31" s="100"/>
      <c r="D31" s="98" t="s">
        <v>48</v>
      </c>
      <c r="E31" s="99"/>
      <c r="F31" s="22" t="str">
        <f>IF(F4="","",SUM(F4:F30))</f>
        <v/>
      </c>
    </row>
    <row r="42" spans="3:3" x14ac:dyDescent="0.2">
      <c r="C42" s="64"/>
    </row>
  </sheetData>
  <mergeCells count="3">
    <mergeCell ref="A2:F2"/>
    <mergeCell ref="D31:E31"/>
    <mergeCell ref="A31:C31"/>
  </mergeCells>
  <pageMargins left="0.75" right="0.75" top="0.65" bottom="1" header="0.25" footer="0.5"/>
  <pageSetup orientation="portrait" horizontalDpi="360" verticalDpi="360" r:id="rId1"/>
  <headerFooter alignWithMargins="0">
    <oddFooter xml:space="preserve">&amp;L&amp;8QUANTITY AND UNIT PRICE INFORMATION FOR DEVELOPER'S REFERENCE ONLY. QUANTITIES USED FOR BONDING AND TO VERIFY BID ACCURACY. UNIT PRICES ARE HELD CONFIDENTIAL. CONTRACTS ARE BASED ON ENTIRE SCOPE OF WORK ON PLANS. EXCLUSIONS MUST BE CLEARLY STATED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
  <sheetViews>
    <sheetView workbookViewId="0">
      <selection activeCell="A2" sqref="A2:F17"/>
    </sheetView>
  </sheetViews>
  <sheetFormatPr defaultColWidth="9.109375" defaultRowHeight="10.199999999999999" x14ac:dyDescent="0.2"/>
  <cols>
    <col min="1" max="1" width="6.6640625" style="2" customWidth="1"/>
    <col min="2" max="2" width="41.5546875" style="1" customWidth="1"/>
    <col min="3" max="3" width="4.5546875" style="2" bestFit="1" customWidth="1"/>
    <col min="4" max="4" width="9.6640625" style="2" customWidth="1"/>
    <col min="5" max="5" width="11.6640625" style="4" customWidth="1"/>
    <col min="6" max="6" width="11.6640625" style="3" customWidth="1"/>
    <col min="7" max="16384" width="9.109375" style="1"/>
  </cols>
  <sheetData>
    <row r="1" spans="1:6" ht="10.8" thickBot="1" x14ac:dyDescent="0.25"/>
    <row r="2" spans="1:6" ht="30.75" customHeight="1" x14ac:dyDescent="0.2">
      <c r="A2" s="101" t="s">
        <v>52</v>
      </c>
      <c r="B2" s="102"/>
      <c r="C2" s="102"/>
      <c r="D2" s="102"/>
      <c r="E2" s="102"/>
      <c r="F2" s="103"/>
    </row>
    <row r="3" spans="1:6" ht="26.4" x14ac:dyDescent="0.2">
      <c r="A3" s="12" t="s">
        <v>125</v>
      </c>
      <c r="B3" s="13" t="s">
        <v>35</v>
      </c>
      <c r="C3" s="13" t="s">
        <v>36</v>
      </c>
      <c r="D3" s="13" t="s">
        <v>37</v>
      </c>
      <c r="E3" s="20" t="s">
        <v>38</v>
      </c>
      <c r="F3" s="19" t="s">
        <v>39</v>
      </c>
    </row>
    <row r="4" spans="1:6" ht="13.2" x14ac:dyDescent="0.25">
      <c r="A4" s="73">
        <v>1</v>
      </c>
      <c r="B4" s="74" t="s">
        <v>123</v>
      </c>
      <c r="C4" s="75" t="s">
        <v>32</v>
      </c>
      <c r="D4" s="75">
        <v>13.41</v>
      </c>
      <c r="E4" s="76" t="s">
        <v>128</v>
      </c>
      <c r="F4" s="77" t="s">
        <v>128</v>
      </c>
    </row>
    <row r="5" spans="1:6" ht="13.2" x14ac:dyDescent="0.25">
      <c r="A5" s="28">
        <f>A4+1</f>
        <v>2</v>
      </c>
      <c r="B5" s="29" t="s">
        <v>34</v>
      </c>
      <c r="C5" s="30" t="s">
        <v>69</v>
      </c>
      <c r="D5" s="33">
        <v>7211</v>
      </c>
      <c r="E5" s="31"/>
      <c r="F5" s="50" t="str">
        <f t="shared" ref="F5:F16" si="0">IF(E5=0,"",D5*E5)</f>
        <v/>
      </c>
    </row>
    <row r="6" spans="1:6" ht="13.2" x14ac:dyDescent="0.25">
      <c r="A6" s="28">
        <f t="shared" ref="A6:A16" si="1">A5+1</f>
        <v>3</v>
      </c>
      <c r="B6" s="29" t="s">
        <v>60</v>
      </c>
      <c r="C6" s="30" t="s">
        <v>69</v>
      </c>
      <c r="D6" s="33">
        <v>8316</v>
      </c>
      <c r="E6" s="31"/>
      <c r="F6" s="50" t="str">
        <f t="shared" si="0"/>
        <v/>
      </c>
    </row>
    <row r="7" spans="1:6" ht="13.2" x14ac:dyDescent="0.25">
      <c r="A7" s="28">
        <f t="shared" si="1"/>
        <v>4</v>
      </c>
      <c r="B7" s="29" t="s">
        <v>61</v>
      </c>
      <c r="C7" s="30" t="s">
        <v>69</v>
      </c>
      <c r="D7" s="33">
        <v>23300</v>
      </c>
      <c r="E7" s="31"/>
      <c r="F7" s="50" t="str">
        <f t="shared" si="0"/>
        <v/>
      </c>
    </row>
    <row r="8" spans="1:6" ht="13.8" customHeight="1" x14ac:dyDescent="0.25">
      <c r="A8" s="28">
        <f t="shared" si="1"/>
        <v>5</v>
      </c>
      <c r="B8" s="29" t="s">
        <v>150</v>
      </c>
      <c r="C8" s="91" t="s">
        <v>69</v>
      </c>
      <c r="D8" s="80">
        <v>3800</v>
      </c>
      <c r="E8" s="31"/>
      <c r="F8" s="50" t="str">
        <f t="shared" si="0"/>
        <v/>
      </c>
    </row>
    <row r="9" spans="1:6" ht="13.2" x14ac:dyDescent="0.25">
      <c r="A9" s="28">
        <f t="shared" si="1"/>
        <v>6</v>
      </c>
      <c r="B9" s="29" t="s">
        <v>64</v>
      </c>
      <c r="C9" s="30" t="s">
        <v>4</v>
      </c>
      <c r="D9" s="33">
        <v>4485</v>
      </c>
      <c r="E9" s="31"/>
      <c r="F9" s="50" t="str">
        <f t="shared" si="0"/>
        <v/>
      </c>
    </row>
    <row r="10" spans="1:6" ht="13.2" x14ac:dyDescent="0.25">
      <c r="A10" s="28">
        <f t="shared" si="1"/>
        <v>7</v>
      </c>
      <c r="B10" s="29" t="s">
        <v>117</v>
      </c>
      <c r="C10" s="30" t="s">
        <v>1</v>
      </c>
      <c r="D10" s="30">
        <v>1</v>
      </c>
      <c r="E10" s="31"/>
      <c r="F10" s="36" t="str">
        <f t="shared" si="0"/>
        <v/>
      </c>
    </row>
    <row r="11" spans="1:6" ht="13.2" x14ac:dyDescent="0.25">
      <c r="A11" s="28">
        <f t="shared" si="1"/>
        <v>8</v>
      </c>
      <c r="B11" s="29" t="s">
        <v>118</v>
      </c>
      <c r="C11" s="30" t="s">
        <v>1</v>
      </c>
      <c r="D11" s="30">
        <v>1</v>
      </c>
      <c r="E11" s="72">
        <v>200000</v>
      </c>
      <c r="F11" s="82">
        <f t="shared" si="0"/>
        <v>200000</v>
      </c>
    </row>
    <row r="12" spans="1:6" ht="13.2" x14ac:dyDescent="0.25">
      <c r="A12" s="28">
        <f>A11+1</f>
        <v>9</v>
      </c>
      <c r="B12" s="18" t="s">
        <v>116</v>
      </c>
      <c r="C12" s="30" t="s">
        <v>4</v>
      </c>
      <c r="D12" s="30">
        <v>354</v>
      </c>
      <c r="E12" s="31"/>
      <c r="F12" s="36" t="str">
        <f t="shared" si="0"/>
        <v/>
      </c>
    </row>
    <row r="13" spans="1:6" ht="13.2" x14ac:dyDescent="0.25">
      <c r="A13" s="28">
        <f t="shared" si="1"/>
        <v>10</v>
      </c>
      <c r="B13" s="29"/>
      <c r="C13" s="30"/>
      <c r="D13" s="30"/>
      <c r="E13" s="31"/>
      <c r="F13" s="36" t="str">
        <f t="shared" si="0"/>
        <v/>
      </c>
    </row>
    <row r="14" spans="1:6" ht="13.2" x14ac:dyDescent="0.25">
      <c r="A14" s="28">
        <f t="shared" si="1"/>
        <v>11</v>
      </c>
      <c r="B14" s="29"/>
      <c r="C14" s="30"/>
      <c r="D14" s="30"/>
      <c r="E14" s="31"/>
      <c r="F14" s="36" t="str">
        <f t="shared" si="0"/>
        <v/>
      </c>
    </row>
    <row r="15" spans="1:6" ht="13.2" x14ac:dyDescent="0.25">
      <c r="A15" s="28">
        <f t="shared" si="1"/>
        <v>12</v>
      </c>
      <c r="B15" s="29"/>
      <c r="C15" s="30"/>
      <c r="D15" s="30"/>
      <c r="E15" s="31"/>
      <c r="F15" s="36" t="str">
        <f t="shared" si="0"/>
        <v/>
      </c>
    </row>
    <row r="16" spans="1:6" ht="13.2" x14ac:dyDescent="0.25">
      <c r="A16" s="28">
        <f t="shared" si="1"/>
        <v>13</v>
      </c>
      <c r="B16" s="29"/>
      <c r="C16" s="30"/>
      <c r="D16" s="30"/>
      <c r="E16" s="31"/>
      <c r="F16" s="36" t="str">
        <f t="shared" si="0"/>
        <v/>
      </c>
    </row>
    <row r="17" spans="1:6" ht="42" customHeight="1" thickBot="1" x14ac:dyDescent="0.25">
      <c r="A17" s="96" t="s">
        <v>124</v>
      </c>
      <c r="B17" s="97"/>
      <c r="C17" s="100"/>
      <c r="D17" s="98" t="s">
        <v>68</v>
      </c>
      <c r="E17" s="99"/>
      <c r="F17" s="37" t="str">
        <f>IF(F5="","",SUM(F4:F16))</f>
        <v/>
      </c>
    </row>
  </sheetData>
  <mergeCells count="3">
    <mergeCell ref="A2:F2"/>
    <mergeCell ref="D17:E17"/>
    <mergeCell ref="A17:C17"/>
  </mergeCells>
  <phoneticPr fontId="4" type="noConversion"/>
  <pageMargins left="0.75" right="0.75" top="0.65" bottom="1" header="0.25" footer="0.5"/>
  <pageSetup orientation="portrait" horizontalDpi="360" verticalDpi="360" r:id="rId1"/>
  <headerFooter alignWithMargins="0">
    <oddFooter xml:space="preserve">&amp;L&amp;8QUANTITY AND UNIT PRICE INFORMATION FOR DEVELOPER'S REFERENCE ONLY. QUANTITIES USED FOR BONDING AND TO VERIFY BID ACCURACY. UNIT PRICES ARE HELD CONFIDENTIAL. CONTRACTS ARE BASED ON ENTIRE SCOPE OF WORK ON PLANS. EXCLUSIONS MUST BE CLEARLY STATED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98A36-F01D-4F61-9D51-6A6219AB1D1D}">
  <dimension ref="B1:G17"/>
  <sheetViews>
    <sheetView workbookViewId="0">
      <selection activeCell="B2" sqref="B2:G17"/>
    </sheetView>
  </sheetViews>
  <sheetFormatPr defaultColWidth="9.109375" defaultRowHeight="10.199999999999999" x14ac:dyDescent="0.2"/>
  <cols>
    <col min="1" max="1" width="9.109375" style="1"/>
    <col min="2" max="2" width="4.88671875" style="2" bestFit="1" customWidth="1"/>
    <col min="3" max="3" width="34.109375" style="1" customWidth="1"/>
    <col min="4" max="4" width="5.6640625" style="2" customWidth="1"/>
    <col min="5" max="5" width="9.6640625" style="2" bestFit="1" customWidth="1"/>
    <col min="6" max="6" width="11.6640625" style="4" customWidth="1"/>
    <col min="7" max="7" width="15" style="3" customWidth="1"/>
    <col min="8" max="16384" width="9.109375" style="1"/>
  </cols>
  <sheetData>
    <row r="1" spans="2:7" ht="10.8" thickBot="1" x14ac:dyDescent="0.25"/>
    <row r="2" spans="2:7" ht="33.75" customHeight="1" x14ac:dyDescent="0.2">
      <c r="B2" s="101" t="s">
        <v>59</v>
      </c>
      <c r="C2" s="102"/>
      <c r="D2" s="102"/>
      <c r="E2" s="102"/>
      <c r="F2" s="102"/>
      <c r="G2" s="103"/>
    </row>
    <row r="3" spans="2:7" ht="42.75" customHeight="1" x14ac:dyDescent="0.2">
      <c r="B3" s="12" t="s">
        <v>125</v>
      </c>
      <c r="C3" s="13" t="s">
        <v>35</v>
      </c>
      <c r="D3" s="13" t="s">
        <v>36</v>
      </c>
      <c r="E3" s="13" t="s">
        <v>37</v>
      </c>
      <c r="F3" s="20" t="s">
        <v>38</v>
      </c>
      <c r="G3" s="19" t="s">
        <v>39</v>
      </c>
    </row>
    <row r="4" spans="2:7" ht="13.2" x14ac:dyDescent="0.25">
      <c r="B4" s="28">
        <v>1</v>
      </c>
      <c r="C4" s="18" t="s">
        <v>87</v>
      </c>
      <c r="D4" s="30" t="s">
        <v>63</v>
      </c>
      <c r="E4" s="80">
        <v>6976</v>
      </c>
      <c r="F4" s="31"/>
      <c r="G4" s="46" t="str">
        <f t="shared" ref="G4:G16" si="0">IF(F4=0,"",E4*F4)</f>
        <v/>
      </c>
    </row>
    <row r="5" spans="2:7" s="92" customFormat="1" ht="13.2" x14ac:dyDescent="0.25">
      <c r="B5" s="71">
        <v>2</v>
      </c>
      <c r="C5" s="65" t="s">
        <v>129</v>
      </c>
      <c r="D5" s="91" t="s">
        <v>63</v>
      </c>
      <c r="E5" s="80">
        <v>6976</v>
      </c>
      <c r="F5" s="72"/>
      <c r="G5" s="46" t="str">
        <f t="shared" si="0"/>
        <v/>
      </c>
    </row>
    <row r="6" spans="2:7" ht="13.2" x14ac:dyDescent="0.25">
      <c r="B6" s="28">
        <v>3</v>
      </c>
      <c r="C6" s="18" t="s">
        <v>88</v>
      </c>
      <c r="D6" s="38" t="s">
        <v>63</v>
      </c>
      <c r="E6" s="80">
        <v>6976</v>
      </c>
      <c r="F6" s="31"/>
      <c r="G6" s="46" t="str">
        <f t="shared" si="0"/>
        <v/>
      </c>
    </row>
    <row r="7" spans="2:7" ht="13.2" x14ac:dyDescent="0.25">
      <c r="B7" s="28">
        <f t="shared" ref="B7:B16" si="1">B6+1</f>
        <v>4</v>
      </c>
      <c r="C7" s="18" t="s">
        <v>89</v>
      </c>
      <c r="D7" s="38" t="s">
        <v>63</v>
      </c>
      <c r="E7" s="80">
        <v>6976</v>
      </c>
      <c r="F7" s="31"/>
      <c r="G7" s="46" t="str">
        <f t="shared" si="0"/>
        <v/>
      </c>
    </row>
    <row r="8" spans="2:7" ht="13.2" x14ac:dyDescent="0.25">
      <c r="B8" s="28">
        <f t="shared" si="1"/>
        <v>5</v>
      </c>
      <c r="C8" s="18" t="s">
        <v>42</v>
      </c>
      <c r="D8" s="38" t="s">
        <v>4</v>
      </c>
      <c r="E8" s="33">
        <v>4485</v>
      </c>
      <c r="F8" s="31"/>
      <c r="G8" s="46" t="str">
        <f t="shared" si="0"/>
        <v/>
      </c>
    </row>
    <row r="9" spans="2:7" ht="13.2" x14ac:dyDescent="0.25">
      <c r="B9" s="28">
        <f t="shared" si="1"/>
        <v>6</v>
      </c>
      <c r="C9" s="18" t="s">
        <v>90</v>
      </c>
      <c r="D9" s="38" t="s">
        <v>63</v>
      </c>
      <c r="E9" s="119">
        <v>1195</v>
      </c>
      <c r="F9" s="31"/>
      <c r="G9" s="51" t="str">
        <f t="shared" si="0"/>
        <v/>
      </c>
    </row>
    <row r="10" spans="2:7" ht="26.4" x14ac:dyDescent="0.25">
      <c r="B10" s="28">
        <f t="shared" si="1"/>
        <v>7</v>
      </c>
      <c r="C10" s="18" t="s">
        <v>115</v>
      </c>
      <c r="D10" s="38" t="s">
        <v>63</v>
      </c>
      <c r="E10" s="38">
        <v>81</v>
      </c>
      <c r="F10" s="52"/>
      <c r="G10" s="53" t="str">
        <f t="shared" si="0"/>
        <v/>
      </c>
    </row>
    <row r="11" spans="2:7" ht="26.4" x14ac:dyDescent="0.25">
      <c r="B11" s="28">
        <f>B10+1</f>
        <v>8</v>
      </c>
      <c r="C11" s="18" t="s">
        <v>121</v>
      </c>
      <c r="D11" s="38" t="s">
        <v>1</v>
      </c>
      <c r="E11" s="38">
        <v>1</v>
      </c>
      <c r="F11" s="111">
        <v>160000</v>
      </c>
      <c r="G11" s="112">
        <f t="shared" si="0"/>
        <v>160000</v>
      </c>
    </row>
    <row r="12" spans="2:7" ht="13.2" x14ac:dyDescent="0.25">
      <c r="B12" s="28">
        <f t="shared" si="1"/>
        <v>9</v>
      </c>
      <c r="C12" s="18" t="s">
        <v>122</v>
      </c>
      <c r="D12" s="38" t="s">
        <v>1</v>
      </c>
      <c r="E12" s="30">
        <v>1</v>
      </c>
      <c r="F12" s="31"/>
      <c r="G12" s="51" t="str">
        <f t="shared" si="0"/>
        <v/>
      </c>
    </row>
    <row r="13" spans="2:7" ht="13.2" x14ac:dyDescent="0.25">
      <c r="B13" s="28">
        <f t="shared" si="1"/>
        <v>10</v>
      </c>
      <c r="C13" s="18"/>
      <c r="D13" s="38"/>
      <c r="E13" s="30"/>
      <c r="F13" s="31"/>
      <c r="G13" s="54" t="str">
        <f t="shared" si="0"/>
        <v/>
      </c>
    </row>
    <row r="14" spans="2:7" ht="13.2" x14ac:dyDescent="0.25">
      <c r="B14" s="28">
        <f t="shared" si="1"/>
        <v>11</v>
      </c>
      <c r="C14" s="18"/>
      <c r="D14" s="38"/>
      <c r="E14" s="30"/>
      <c r="F14" s="31"/>
      <c r="G14" s="54" t="str">
        <f t="shared" si="0"/>
        <v/>
      </c>
    </row>
    <row r="15" spans="2:7" ht="13.2" x14ac:dyDescent="0.25">
      <c r="B15" s="28">
        <f t="shared" si="1"/>
        <v>12</v>
      </c>
      <c r="C15" s="18"/>
      <c r="D15" s="38"/>
      <c r="E15" s="30"/>
      <c r="F15" s="31"/>
      <c r="G15" s="54" t="str">
        <f t="shared" si="0"/>
        <v/>
      </c>
    </row>
    <row r="16" spans="2:7" ht="13.2" x14ac:dyDescent="0.25">
      <c r="B16" s="28">
        <f t="shared" si="1"/>
        <v>13</v>
      </c>
      <c r="C16" s="18"/>
      <c r="D16" s="38"/>
      <c r="E16" s="30"/>
      <c r="F16" s="31"/>
      <c r="G16" s="54" t="str">
        <f t="shared" si="0"/>
        <v/>
      </c>
    </row>
    <row r="17" spans="2:7" ht="45.75" customHeight="1" thickBot="1" x14ac:dyDescent="0.25">
      <c r="B17" s="96" t="s">
        <v>124</v>
      </c>
      <c r="C17" s="97"/>
      <c r="D17" s="100"/>
      <c r="E17" s="98" t="s">
        <v>47</v>
      </c>
      <c r="F17" s="99"/>
      <c r="G17" s="55" t="str">
        <f>IF(G4="","",SUM(G4:G16))</f>
        <v/>
      </c>
    </row>
  </sheetData>
  <mergeCells count="3">
    <mergeCell ref="B2:G2"/>
    <mergeCell ref="B17:D17"/>
    <mergeCell ref="E17:F17"/>
  </mergeCells>
  <pageMargins left="0.75" right="0.75" top="0.65" bottom="1" header="0.25" footer="0.5"/>
  <pageSetup orientation="portrait" horizontalDpi="360" verticalDpi="360" r:id="rId1"/>
  <headerFooter alignWithMargins="0">
    <oddFooter xml:space="preserve">&amp;L&amp;8QUANTITY AND UNIT PRICE INFORMATION FOR DEVELOPER'S REFERENCE ONLY. QUANTITIES USED FOR BONDING AND TO VERIFY BID ACCURACY. UNIT PRICES ARE HELD CONFIDENTIAL. CONTRACTS ARE BASED ON ENTIRE SCOPE OF WORK ON PLANS. EXCLUSIONS MUST BE CLEARLY STATED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AF2C1-B540-48EF-8CE4-6A4803702F0F}">
  <dimension ref="B1:G17"/>
  <sheetViews>
    <sheetView workbookViewId="0">
      <selection activeCell="B2" sqref="B2:G17"/>
    </sheetView>
  </sheetViews>
  <sheetFormatPr defaultColWidth="9.109375" defaultRowHeight="10.199999999999999" x14ac:dyDescent="0.2"/>
  <cols>
    <col min="1" max="1" width="9.109375" style="1"/>
    <col min="2" max="2" width="9.88671875" style="2" bestFit="1" customWidth="1"/>
    <col min="3" max="3" width="31.21875" style="1" bestFit="1" customWidth="1"/>
    <col min="4" max="4" width="7.33203125" style="2" customWidth="1"/>
    <col min="5" max="5" width="19.44140625" style="2" customWidth="1"/>
    <col min="6" max="6" width="11.44140625" style="4" customWidth="1"/>
    <col min="7" max="7" width="17.5546875" style="3" customWidth="1"/>
    <col min="8" max="16384" width="9.109375" style="1"/>
  </cols>
  <sheetData>
    <row r="1" spans="2:7" ht="10.8" thickBot="1" x14ac:dyDescent="0.25"/>
    <row r="2" spans="2:7" ht="33" customHeight="1" x14ac:dyDescent="0.2">
      <c r="B2" s="101" t="s">
        <v>55</v>
      </c>
      <c r="C2" s="102"/>
      <c r="D2" s="102"/>
      <c r="E2" s="102"/>
      <c r="F2" s="102"/>
      <c r="G2" s="103"/>
    </row>
    <row r="3" spans="2:7" ht="39.75" customHeight="1" x14ac:dyDescent="0.2">
      <c r="B3" s="12" t="s">
        <v>125</v>
      </c>
      <c r="C3" s="13" t="s">
        <v>35</v>
      </c>
      <c r="D3" s="13" t="s">
        <v>36</v>
      </c>
      <c r="E3" s="13" t="s">
        <v>37</v>
      </c>
      <c r="F3" s="20" t="s">
        <v>38</v>
      </c>
      <c r="G3" s="19" t="s">
        <v>39</v>
      </c>
    </row>
    <row r="4" spans="2:7" ht="13.2" x14ac:dyDescent="0.25">
      <c r="B4" s="28">
        <v>1</v>
      </c>
      <c r="C4" s="18" t="s">
        <v>43</v>
      </c>
      <c r="D4" s="30" t="s">
        <v>2</v>
      </c>
      <c r="E4" s="30">
        <v>5</v>
      </c>
      <c r="F4" s="31"/>
      <c r="G4" s="36" t="str">
        <f t="shared" ref="G4:G16" si="0">IF(F4=0,"",E4*F4)</f>
        <v/>
      </c>
    </row>
    <row r="5" spans="2:7" ht="13.2" x14ac:dyDescent="0.25">
      <c r="B5" s="28">
        <f>B4+1</f>
        <v>2</v>
      </c>
      <c r="C5" s="18" t="s">
        <v>44</v>
      </c>
      <c r="D5" s="38" t="s">
        <v>2</v>
      </c>
      <c r="E5" s="30">
        <v>4</v>
      </c>
      <c r="F5" s="31"/>
      <c r="G5" s="36" t="str">
        <f t="shared" si="0"/>
        <v/>
      </c>
    </row>
    <row r="6" spans="2:7" ht="13.2" x14ac:dyDescent="0.25">
      <c r="B6" s="28">
        <f t="shared" ref="B6:B16" si="1">B5+1</f>
        <v>3</v>
      </c>
      <c r="C6" s="18" t="s">
        <v>45</v>
      </c>
      <c r="D6" s="38" t="s">
        <v>2</v>
      </c>
      <c r="E6" s="30">
        <v>14</v>
      </c>
      <c r="F6" s="31"/>
      <c r="G6" s="36" t="str">
        <f t="shared" si="0"/>
        <v/>
      </c>
    </row>
    <row r="7" spans="2:7" ht="13.2" x14ac:dyDescent="0.25">
      <c r="B7" s="71">
        <v>4</v>
      </c>
      <c r="C7" s="65" t="s">
        <v>130</v>
      </c>
      <c r="D7" s="78" t="s">
        <v>2</v>
      </c>
      <c r="E7" s="80">
        <v>1</v>
      </c>
      <c r="F7" s="72"/>
      <c r="G7" s="36" t="str">
        <f t="shared" si="0"/>
        <v/>
      </c>
    </row>
    <row r="8" spans="2:7" ht="13.2" x14ac:dyDescent="0.25">
      <c r="B8" s="71">
        <v>5</v>
      </c>
      <c r="C8" s="65" t="s">
        <v>131</v>
      </c>
      <c r="D8" s="78" t="s">
        <v>4</v>
      </c>
      <c r="E8" s="80">
        <v>2287</v>
      </c>
      <c r="F8" s="72"/>
      <c r="G8" s="36" t="str">
        <f t="shared" si="0"/>
        <v/>
      </c>
    </row>
    <row r="9" spans="2:7" ht="13.2" x14ac:dyDescent="0.25">
      <c r="B9" s="71">
        <v>6</v>
      </c>
      <c r="C9" s="65" t="s">
        <v>132</v>
      </c>
      <c r="D9" s="78" t="s">
        <v>4</v>
      </c>
      <c r="E9" s="80">
        <v>2287</v>
      </c>
      <c r="F9" s="72"/>
      <c r="G9" s="36" t="str">
        <f t="shared" si="0"/>
        <v/>
      </c>
    </row>
    <row r="10" spans="2:7" ht="13.2" x14ac:dyDescent="0.25">
      <c r="B10" s="71">
        <v>7</v>
      </c>
      <c r="C10" s="65" t="s">
        <v>133</v>
      </c>
      <c r="D10" s="78" t="s">
        <v>2</v>
      </c>
      <c r="E10" s="80">
        <v>6</v>
      </c>
      <c r="F10" s="72"/>
      <c r="G10" s="36" t="str">
        <f t="shared" si="0"/>
        <v/>
      </c>
    </row>
    <row r="11" spans="2:7" ht="13.8" customHeight="1" x14ac:dyDescent="0.25">
      <c r="B11" s="28">
        <v>7</v>
      </c>
      <c r="C11" s="18" t="s">
        <v>46</v>
      </c>
      <c r="D11" s="38" t="s">
        <v>2</v>
      </c>
      <c r="E11" s="30">
        <v>3</v>
      </c>
      <c r="F11" s="31"/>
      <c r="G11" s="36" t="str">
        <f t="shared" si="0"/>
        <v/>
      </c>
    </row>
    <row r="12" spans="2:7" ht="13.2" x14ac:dyDescent="0.25">
      <c r="B12" s="28">
        <f t="shared" si="1"/>
        <v>8</v>
      </c>
      <c r="C12" s="18"/>
      <c r="D12" s="38"/>
      <c r="E12" s="30"/>
      <c r="F12" s="31"/>
      <c r="G12" s="36" t="str">
        <f t="shared" si="0"/>
        <v/>
      </c>
    </row>
    <row r="13" spans="2:7" ht="13.2" x14ac:dyDescent="0.25">
      <c r="B13" s="28">
        <f t="shared" si="1"/>
        <v>9</v>
      </c>
      <c r="C13" s="18"/>
      <c r="D13" s="38"/>
      <c r="E13" s="30"/>
      <c r="F13" s="31"/>
      <c r="G13" s="36" t="str">
        <f t="shared" si="0"/>
        <v/>
      </c>
    </row>
    <row r="14" spans="2:7" ht="13.2" x14ac:dyDescent="0.25">
      <c r="B14" s="28">
        <f t="shared" si="1"/>
        <v>10</v>
      </c>
      <c r="C14" s="29"/>
      <c r="D14" s="30"/>
      <c r="E14" s="30"/>
      <c r="F14" s="31"/>
      <c r="G14" s="36" t="str">
        <f t="shared" si="0"/>
        <v/>
      </c>
    </row>
    <row r="15" spans="2:7" ht="13.2" x14ac:dyDescent="0.25">
      <c r="B15" s="28">
        <f t="shared" si="1"/>
        <v>11</v>
      </c>
      <c r="C15" s="29"/>
      <c r="D15" s="30"/>
      <c r="E15" s="30"/>
      <c r="F15" s="31"/>
      <c r="G15" s="36" t="str">
        <f t="shared" si="0"/>
        <v/>
      </c>
    </row>
    <row r="16" spans="2:7" ht="13.2" x14ac:dyDescent="0.25">
      <c r="B16" s="28">
        <f t="shared" si="1"/>
        <v>12</v>
      </c>
      <c r="C16" s="29"/>
      <c r="D16" s="30"/>
      <c r="E16" s="30"/>
      <c r="F16" s="31"/>
      <c r="G16" s="36" t="str">
        <f t="shared" si="0"/>
        <v/>
      </c>
    </row>
    <row r="17" spans="2:7" ht="33.6" customHeight="1" thickBot="1" x14ac:dyDescent="0.25">
      <c r="B17" s="96" t="s">
        <v>124</v>
      </c>
      <c r="C17" s="97"/>
      <c r="D17" s="100"/>
      <c r="E17" s="98" t="s">
        <v>50</v>
      </c>
      <c r="F17" s="99"/>
      <c r="G17" s="37" t="str">
        <f>IF(G4="","",SUM(G4:G16))</f>
        <v/>
      </c>
    </row>
  </sheetData>
  <mergeCells count="3">
    <mergeCell ref="B2:G2"/>
    <mergeCell ref="E17:F17"/>
    <mergeCell ref="B17:D17"/>
  </mergeCells>
  <pageMargins left="0.75" right="0.75" top="0.65" bottom="1" header="0.25" footer="0.5"/>
  <pageSetup orientation="portrait" horizontalDpi="360" verticalDpi="360" r:id="rId1"/>
  <headerFooter alignWithMargins="0">
    <oddFooter xml:space="preserve">&amp;L&amp;8QUANTITY AND UNIT PRICE INFORMATION FOR DEVELOPER'S REFERENCE ONLY. QUANTITIES USED FOR BONDING AND TO VERIFY BID ACCURACY. UNIT PRICES ARE HELD CONFIDENTIAL. CONTRACTS ARE BASED ON ENTIRE SCOPE OF WORK ON PLANS. EXCLUSIONS MUST BE CLEARLY STATED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ED87F-7D03-48DA-85AF-789C78BB8A6B}">
  <dimension ref="B1:K41"/>
  <sheetViews>
    <sheetView topLeftCell="B1" zoomScale="90" zoomScaleNormal="90" workbookViewId="0">
      <selection activeCell="B2" sqref="B2:G25"/>
    </sheetView>
  </sheetViews>
  <sheetFormatPr defaultColWidth="9.109375" defaultRowHeight="10.199999999999999" x14ac:dyDescent="0.2"/>
  <cols>
    <col min="1" max="1" width="9.109375" style="1"/>
    <col min="2" max="2" width="10.109375" style="2" bestFit="1" customWidth="1"/>
    <col min="3" max="3" width="55.109375" style="1" customWidth="1"/>
    <col min="4" max="4" width="7.33203125" style="2" bestFit="1" customWidth="1"/>
    <col min="5" max="5" width="19.44140625" style="2" customWidth="1"/>
    <col min="6" max="6" width="11.6640625" style="4" customWidth="1"/>
    <col min="7" max="7" width="18.109375" style="3" bestFit="1" customWidth="1"/>
    <col min="8" max="8" width="21.88671875" style="3" customWidth="1"/>
    <col min="9" max="12" width="9.109375" style="1"/>
    <col min="13" max="13" width="9.109375" style="1" customWidth="1"/>
    <col min="14" max="16384" width="9.109375" style="1"/>
  </cols>
  <sheetData>
    <row r="1" spans="2:8" ht="10.8" thickBot="1" x14ac:dyDescent="0.25"/>
    <row r="2" spans="2:8" ht="30.75" customHeight="1" x14ac:dyDescent="0.3">
      <c r="B2" s="101" t="s">
        <v>58</v>
      </c>
      <c r="C2" s="102"/>
      <c r="D2" s="102"/>
      <c r="E2" s="102"/>
      <c r="F2" s="102"/>
      <c r="G2" s="103"/>
      <c r="H2" s="7"/>
    </row>
    <row r="3" spans="2:8" ht="13.2" x14ac:dyDescent="0.2">
      <c r="B3" s="12" t="s">
        <v>125</v>
      </c>
      <c r="C3" s="13" t="s">
        <v>35</v>
      </c>
      <c r="D3" s="13" t="s">
        <v>36</v>
      </c>
      <c r="E3" s="13" t="s">
        <v>37</v>
      </c>
      <c r="F3" s="20" t="s">
        <v>38</v>
      </c>
      <c r="G3" s="19" t="s">
        <v>39</v>
      </c>
      <c r="H3" s="1"/>
    </row>
    <row r="4" spans="2:8" ht="13.2" x14ac:dyDescent="0.25">
      <c r="B4" s="28">
        <v>1</v>
      </c>
      <c r="C4" s="18" t="s">
        <v>65</v>
      </c>
      <c r="D4" s="38" t="s">
        <v>2</v>
      </c>
      <c r="E4" s="30">
        <v>1</v>
      </c>
      <c r="F4" s="31"/>
      <c r="G4" s="36" t="str">
        <f t="shared" ref="G4:G24" si="0">IF(F4=0,"",E4*F4)</f>
        <v/>
      </c>
      <c r="H4" s="56"/>
    </row>
    <row r="5" spans="2:8" ht="13.2" x14ac:dyDescent="0.25">
      <c r="B5" s="28">
        <f>B4+1</f>
        <v>2</v>
      </c>
      <c r="C5" s="18" t="s">
        <v>66</v>
      </c>
      <c r="D5" s="38" t="s">
        <v>2</v>
      </c>
      <c r="E5" s="30">
        <v>13</v>
      </c>
      <c r="F5" s="31"/>
      <c r="G5" s="50" t="str">
        <f t="shared" si="0"/>
        <v/>
      </c>
      <c r="H5" s="56"/>
    </row>
    <row r="6" spans="2:8" ht="13.2" x14ac:dyDescent="0.25">
      <c r="B6" s="28">
        <f t="shared" ref="B6:B24" si="1">B5+1</f>
        <v>3</v>
      </c>
      <c r="C6" s="18" t="s">
        <v>67</v>
      </c>
      <c r="D6" s="38" t="s">
        <v>2</v>
      </c>
      <c r="E6" s="30">
        <v>17</v>
      </c>
      <c r="F6" s="31"/>
      <c r="G6" s="50" t="str">
        <f t="shared" si="0"/>
        <v/>
      </c>
      <c r="H6" s="56"/>
    </row>
    <row r="7" spans="2:8" ht="13.2" x14ac:dyDescent="0.25">
      <c r="B7" s="28">
        <v>4</v>
      </c>
      <c r="C7" s="18" t="s">
        <v>3</v>
      </c>
      <c r="D7" s="38" t="s">
        <v>4</v>
      </c>
      <c r="E7" s="57">
        <v>283</v>
      </c>
      <c r="F7" s="31"/>
      <c r="G7" s="50" t="str">
        <f t="shared" si="0"/>
        <v/>
      </c>
      <c r="H7" s="58"/>
    </row>
    <row r="8" spans="2:8" ht="13.2" x14ac:dyDescent="0.25">
      <c r="B8" s="28">
        <f t="shared" si="1"/>
        <v>5</v>
      </c>
      <c r="C8" s="18" t="s">
        <v>5</v>
      </c>
      <c r="D8" s="38" t="s">
        <v>4</v>
      </c>
      <c r="E8" s="57">
        <v>687</v>
      </c>
      <c r="F8" s="31"/>
      <c r="G8" s="50" t="str">
        <f t="shared" si="0"/>
        <v/>
      </c>
      <c r="H8" s="58"/>
    </row>
    <row r="9" spans="2:8" ht="13.2" x14ac:dyDescent="0.25">
      <c r="B9" s="28">
        <f t="shared" si="1"/>
        <v>6</v>
      </c>
      <c r="C9" s="18" t="s">
        <v>6</v>
      </c>
      <c r="D9" s="38" t="s">
        <v>4</v>
      </c>
      <c r="E9" s="57">
        <v>772</v>
      </c>
      <c r="F9" s="31"/>
      <c r="G9" s="50" t="str">
        <f t="shared" si="0"/>
        <v/>
      </c>
      <c r="H9" s="58"/>
    </row>
    <row r="10" spans="2:8" ht="13.2" x14ac:dyDescent="0.25">
      <c r="B10" s="28">
        <f t="shared" si="1"/>
        <v>7</v>
      </c>
      <c r="C10" s="18" t="s">
        <v>7</v>
      </c>
      <c r="D10" s="38" t="s">
        <v>4</v>
      </c>
      <c r="E10" s="57">
        <v>168</v>
      </c>
      <c r="F10" s="31"/>
      <c r="G10" s="50" t="str">
        <f t="shared" si="0"/>
        <v/>
      </c>
      <c r="H10" s="58"/>
    </row>
    <row r="11" spans="2:8" ht="13.2" x14ac:dyDescent="0.25">
      <c r="B11" s="28">
        <f t="shared" si="1"/>
        <v>8</v>
      </c>
      <c r="C11" s="18" t="s">
        <v>8</v>
      </c>
      <c r="D11" s="38" t="s">
        <v>4</v>
      </c>
      <c r="E11" s="57">
        <v>274</v>
      </c>
      <c r="F11" s="31"/>
      <c r="G11" s="50" t="str">
        <f t="shared" si="0"/>
        <v/>
      </c>
      <c r="H11" s="58"/>
    </row>
    <row r="12" spans="2:8" ht="13.2" x14ac:dyDescent="0.25">
      <c r="B12" s="28">
        <v>9</v>
      </c>
      <c r="C12" s="18" t="s">
        <v>9</v>
      </c>
      <c r="D12" s="38" t="s">
        <v>2</v>
      </c>
      <c r="E12" s="30">
        <v>2</v>
      </c>
      <c r="F12" s="31"/>
      <c r="G12" s="50" t="str">
        <f t="shared" si="0"/>
        <v/>
      </c>
      <c r="H12" s="59"/>
    </row>
    <row r="13" spans="2:8" ht="13.2" x14ac:dyDescent="0.25">
      <c r="B13" s="28">
        <f t="shared" si="1"/>
        <v>10</v>
      </c>
      <c r="C13" s="18" t="s">
        <v>10</v>
      </c>
      <c r="D13" s="38" t="s">
        <v>2</v>
      </c>
      <c r="E13" s="30">
        <v>4</v>
      </c>
      <c r="F13" s="31"/>
      <c r="G13" s="50" t="str">
        <f t="shared" si="0"/>
        <v/>
      </c>
      <c r="H13" s="59"/>
    </row>
    <row r="14" spans="2:8" ht="13.2" x14ac:dyDescent="0.25">
      <c r="B14" s="28">
        <f t="shared" si="1"/>
        <v>11</v>
      </c>
      <c r="C14" s="18" t="s">
        <v>11</v>
      </c>
      <c r="D14" s="38" t="s">
        <v>2</v>
      </c>
      <c r="E14" s="30">
        <v>4</v>
      </c>
      <c r="F14" s="31"/>
      <c r="G14" s="50" t="str">
        <f t="shared" si="0"/>
        <v/>
      </c>
      <c r="H14" s="59"/>
    </row>
    <row r="15" spans="2:8" ht="13.2" x14ac:dyDescent="0.25">
      <c r="B15" s="28">
        <f t="shared" si="1"/>
        <v>12</v>
      </c>
      <c r="C15" s="18" t="s">
        <v>12</v>
      </c>
      <c r="D15" s="38" t="s">
        <v>2</v>
      </c>
      <c r="E15" s="30">
        <v>1</v>
      </c>
      <c r="F15" s="31"/>
      <c r="G15" s="50" t="str">
        <f t="shared" si="0"/>
        <v/>
      </c>
      <c r="H15" s="59"/>
    </row>
    <row r="16" spans="2:8" ht="13.2" x14ac:dyDescent="0.25">
      <c r="B16" s="28">
        <f t="shared" si="1"/>
        <v>13</v>
      </c>
      <c r="C16" s="18" t="s">
        <v>13</v>
      </c>
      <c r="D16" s="38" t="s">
        <v>2</v>
      </c>
      <c r="E16" s="30">
        <v>3</v>
      </c>
      <c r="F16" s="31"/>
      <c r="G16" s="50" t="str">
        <f t="shared" si="0"/>
        <v/>
      </c>
      <c r="H16" s="59"/>
    </row>
    <row r="17" spans="2:8" ht="13.2" x14ac:dyDescent="0.25">
      <c r="B17" s="28">
        <v>14</v>
      </c>
      <c r="C17" s="18" t="s">
        <v>15</v>
      </c>
      <c r="D17" s="38" t="s">
        <v>16</v>
      </c>
      <c r="E17" s="60">
        <v>542</v>
      </c>
      <c r="F17" s="31"/>
      <c r="G17" s="50" t="str">
        <f t="shared" si="0"/>
        <v/>
      </c>
      <c r="H17" s="59"/>
    </row>
    <row r="18" spans="2:8" ht="13.2" x14ac:dyDescent="0.25">
      <c r="B18" s="28">
        <f t="shared" si="1"/>
        <v>15</v>
      </c>
      <c r="C18" s="18" t="s">
        <v>18</v>
      </c>
      <c r="D18" s="38" t="s">
        <v>16</v>
      </c>
      <c r="E18" s="57">
        <v>23</v>
      </c>
      <c r="F18" s="31"/>
      <c r="G18" s="50" t="str">
        <f t="shared" si="0"/>
        <v/>
      </c>
      <c r="H18" s="59"/>
    </row>
    <row r="19" spans="2:8" ht="13.2" x14ac:dyDescent="0.25">
      <c r="B19" s="28">
        <v>16</v>
      </c>
      <c r="C19" s="18" t="s">
        <v>149</v>
      </c>
      <c r="D19" s="38" t="s">
        <v>4</v>
      </c>
      <c r="E19" s="80">
        <v>4466</v>
      </c>
      <c r="F19" s="31"/>
      <c r="G19" s="50" t="str">
        <f t="shared" si="0"/>
        <v/>
      </c>
      <c r="H19" s="59"/>
    </row>
    <row r="20" spans="2:8" ht="13.2" x14ac:dyDescent="0.25">
      <c r="B20" s="28">
        <f t="shared" si="1"/>
        <v>17</v>
      </c>
      <c r="C20" s="18" t="s">
        <v>14</v>
      </c>
      <c r="D20" s="38" t="s">
        <v>2</v>
      </c>
      <c r="E20" s="30">
        <v>6</v>
      </c>
      <c r="F20" s="31"/>
      <c r="G20" s="50" t="str">
        <f t="shared" si="0"/>
        <v/>
      </c>
      <c r="H20" s="59"/>
    </row>
    <row r="21" spans="2:8" ht="13.2" x14ac:dyDescent="0.25">
      <c r="B21" s="73">
        <v>18</v>
      </c>
      <c r="C21" s="68" t="s">
        <v>134</v>
      </c>
      <c r="D21" s="83" t="s">
        <v>1</v>
      </c>
      <c r="E21" s="75">
        <v>1</v>
      </c>
      <c r="F21" s="76"/>
      <c r="G21" s="77" t="str">
        <f t="shared" si="0"/>
        <v/>
      </c>
      <c r="H21" s="59"/>
    </row>
    <row r="22" spans="2:8" ht="13.2" x14ac:dyDescent="0.25">
      <c r="B22" s="28">
        <f t="shared" si="1"/>
        <v>19</v>
      </c>
      <c r="C22" s="65" t="s">
        <v>148</v>
      </c>
      <c r="D22" s="78" t="s">
        <v>4</v>
      </c>
      <c r="E22" s="80">
        <v>1026</v>
      </c>
      <c r="F22" s="31"/>
      <c r="G22" s="50" t="str">
        <f t="shared" si="0"/>
        <v/>
      </c>
      <c r="H22" s="59"/>
    </row>
    <row r="23" spans="2:8" ht="13.2" x14ac:dyDescent="0.25">
      <c r="B23" s="28">
        <f t="shared" si="1"/>
        <v>20</v>
      </c>
      <c r="C23" s="18"/>
      <c r="D23" s="38"/>
      <c r="E23" s="30"/>
      <c r="F23" s="31"/>
      <c r="G23" s="50" t="str">
        <f t="shared" si="0"/>
        <v/>
      </c>
      <c r="H23" s="59"/>
    </row>
    <row r="24" spans="2:8" ht="13.2" x14ac:dyDescent="0.25">
      <c r="B24" s="28">
        <f t="shared" si="1"/>
        <v>21</v>
      </c>
      <c r="C24" s="18"/>
      <c r="D24" s="38"/>
      <c r="E24" s="30"/>
      <c r="F24" s="31"/>
      <c r="G24" s="50" t="str">
        <f t="shared" si="0"/>
        <v/>
      </c>
      <c r="H24" s="59"/>
    </row>
    <row r="25" spans="2:8" ht="34.200000000000003" customHeight="1" thickBot="1" x14ac:dyDescent="0.25">
      <c r="B25" s="96" t="s">
        <v>124</v>
      </c>
      <c r="C25" s="97"/>
      <c r="D25" s="100"/>
      <c r="E25" s="98" t="s">
        <v>17</v>
      </c>
      <c r="F25" s="99"/>
      <c r="G25" s="40" t="str">
        <f>IF(G4="","",SUM(G4:G24))</f>
        <v/>
      </c>
    </row>
    <row r="41" spans="10:11" x14ac:dyDescent="0.2">
      <c r="J41" s="6"/>
      <c r="K41" s="6"/>
    </row>
  </sheetData>
  <mergeCells count="3">
    <mergeCell ref="B2:G2"/>
    <mergeCell ref="B25:D25"/>
    <mergeCell ref="E25:F25"/>
  </mergeCells>
  <pageMargins left="0.75" right="0.75" top="0.65" bottom="1" header="0.25" footer="0.5"/>
  <pageSetup orientation="portrait" horizontalDpi="360" verticalDpi="360" r:id="rId1"/>
  <headerFooter alignWithMargins="0">
    <oddFooter xml:space="preserve">&amp;L&amp;8QUANTITY AND UNIT PRICE INFORMATION FOR DEVELOPER'S REFERENCE ONLY. QUANTITIES USED FOR BONDING AND TO VERIFY BID ACCURACY. UNIT PRICES ARE HELD CONFIDENTIAL. CONTRACTS ARE BASED ON ENTIRE SCOPE OF WORK ON PLANS. EXCLUSIONS MUST BE CLEARLY STATED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12B77-054D-48F9-859E-E74CC8A51F44}">
  <dimension ref="B1:K19"/>
  <sheetViews>
    <sheetView workbookViewId="0">
      <selection activeCell="B2" sqref="B2:G16"/>
    </sheetView>
  </sheetViews>
  <sheetFormatPr defaultColWidth="9.109375" defaultRowHeight="10.199999999999999" x14ac:dyDescent="0.2"/>
  <cols>
    <col min="1" max="1" width="9.109375" style="1"/>
    <col min="2" max="2" width="10.109375" style="2" bestFit="1" customWidth="1"/>
    <col min="3" max="3" width="55.33203125" style="1" customWidth="1"/>
    <col min="4" max="4" width="7.33203125" style="2" bestFit="1" customWidth="1"/>
    <col min="5" max="5" width="19.44140625" style="2" customWidth="1"/>
    <col min="6" max="6" width="11.6640625" style="4" customWidth="1"/>
    <col min="7" max="7" width="18.109375" style="3" bestFit="1" customWidth="1"/>
    <col min="8" max="9" width="9.109375" style="1"/>
    <col min="10" max="10" width="47.6640625" style="1" customWidth="1"/>
    <col min="11" max="16384" width="9.109375" style="1"/>
  </cols>
  <sheetData>
    <row r="1" spans="2:11" ht="10.8" thickBot="1" x14ac:dyDescent="0.25"/>
    <row r="2" spans="2:11" ht="27.75" customHeight="1" x14ac:dyDescent="0.2">
      <c r="B2" s="93" t="s">
        <v>57</v>
      </c>
      <c r="C2" s="94"/>
      <c r="D2" s="94"/>
      <c r="E2" s="94"/>
      <c r="F2" s="94"/>
      <c r="G2" s="95"/>
    </row>
    <row r="3" spans="2:11" ht="13.2" x14ac:dyDescent="0.2">
      <c r="B3" s="12" t="s">
        <v>125</v>
      </c>
      <c r="C3" s="13" t="s">
        <v>35</v>
      </c>
      <c r="D3" s="13" t="s">
        <v>36</v>
      </c>
      <c r="E3" s="13" t="s">
        <v>37</v>
      </c>
      <c r="F3" s="20" t="s">
        <v>38</v>
      </c>
      <c r="G3" s="19" t="s">
        <v>39</v>
      </c>
    </row>
    <row r="4" spans="2:11" ht="13.2" x14ac:dyDescent="0.25">
      <c r="B4" s="23">
        <v>1</v>
      </c>
      <c r="C4" s="24" t="s">
        <v>27</v>
      </c>
      <c r="D4" s="25" t="s">
        <v>2</v>
      </c>
      <c r="E4" s="25">
        <v>6</v>
      </c>
      <c r="F4" s="26"/>
      <c r="G4" s="39" t="str">
        <f t="shared" ref="G4:G15" si="0">IF(F4=0,"",E4*F4)</f>
        <v/>
      </c>
    </row>
    <row r="5" spans="2:11" ht="13.2" x14ac:dyDescent="0.25">
      <c r="B5" s="23">
        <f>B4+1</f>
        <v>2</v>
      </c>
      <c r="C5" s="24" t="s">
        <v>29</v>
      </c>
      <c r="D5" s="25" t="s">
        <v>4</v>
      </c>
      <c r="E5" s="27">
        <v>1449</v>
      </c>
      <c r="F5" s="26"/>
      <c r="G5" s="39" t="str">
        <f t="shared" si="0"/>
        <v/>
      </c>
    </row>
    <row r="6" spans="2:11" ht="13.2" x14ac:dyDescent="0.25">
      <c r="B6" s="23">
        <f t="shared" ref="B6:B15" si="1">B5+1</f>
        <v>3</v>
      </c>
      <c r="C6" s="24" t="s">
        <v>28</v>
      </c>
      <c r="D6" s="25" t="s">
        <v>4</v>
      </c>
      <c r="E6" s="27">
        <v>1292</v>
      </c>
      <c r="F6" s="26"/>
      <c r="G6" s="39" t="str">
        <f t="shared" si="0"/>
        <v/>
      </c>
    </row>
    <row r="7" spans="2:11" ht="13.2" x14ac:dyDescent="0.25">
      <c r="B7" s="23">
        <f t="shared" si="1"/>
        <v>4</v>
      </c>
      <c r="C7" s="24" t="s">
        <v>30</v>
      </c>
      <c r="D7" s="25" t="s">
        <v>2</v>
      </c>
      <c r="E7" s="25">
        <v>37</v>
      </c>
      <c r="F7" s="26"/>
      <c r="G7" s="39" t="str">
        <f t="shared" si="0"/>
        <v/>
      </c>
    </row>
    <row r="8" spans="2:11" ht="13.2" x14ac:dyDescent="0.25">
      <c r="B8" s="23">
        <f t="shared" si="1"/>
        <v>5</v>
      </c>
      <c r="C8" s="24" t="s">
        <v>18</v>
      </c>
      <c r="D8" s="25" t="s">
        <v>16</v>
      </c>
      <c r="E8" s="41">
        <f>28+14.535</f>
        <v>42.534999999999997</v>
      </c>
      <c r="F8" s="26"/>
      <c r="G8" s="39" t="str">
        <f t="shared" si="0"/>
        <v/>
      </c>
    </row>
    <row r="9" spans="2:11" ht="13.2" x14ac:dyDescent="0.25">
      <c r="B9" s="23">
        <f t="shared" si="1"/>
        <v>6</v>
      </c>
      <c r="C9" s="24" t="s">
        <v>15</v>
      </c>
      <c r="D9" s="25" t="s">
        <v>16</v>
      </c>
      <c r="E9" s="42">
        <f>870+348</f>
        <v>1218</v>
      </c>
      <c r="F9" s="26"/>
      <c r="G9" s="39" t="str">
        <f t="shared" si="0"/>
        <v/>
      </c>
      <c r="J9" s="5"/>
      <c r="K9"/>
    </row>
    <row r="10" spans="2:11" ht="13.2" x14ac:dyDescent="0.25">
      <c r="B10" s="23">
        <f t="shared" si="1"/>
        <v>7</v>
      </c>
      <c r="C10" s="24" t="s">
        <v>19</v>
      </c>
      <c r="D10" s="25" t="s">
        <v>2</v>
      </c>
      <c r="E10" s="25">
        <v>2</v>
      </c>
      <c r="F10" s="26"/>
      <c r="G10" s="39" t="str">
        <f t="shared" si="0"/>
        <v/>
      </c>
    </row>
    <row r="11" spans="2:11" ht="13.2" x14ac:dyDescent="0.25">
      <c r="B11" s="23">
        <f t="shared" si="1"/>
        <v>8</v>
      </c>
      <c r="C11" s="24" t="s">
        <v>20</v>
      </c>
      <c r="D11" s="84" t="s">
        <v>4</v>
      </c>
      <c r="E11" s="85">
        <v>1449</v>
      </c>
      <c r="F11" s="26"/>
      <c r="G11" s="39" t="str">
        <f t="shared" si="0"/>
        <v/>
      </c>
    </row>
    <row r="12" spans="2:11" ht="13.2" x14ac:dyDescent="0.25">
      <c r="B12" s="23">
        <f t="shared" si="1"/>
        <v>9</v>
      </c>
      <c r="C12" s="24"/>
      <c r="D12" s="25"/>
      <c r="E12" s="25"/>
      <c r="F12" s="26"/>
      <c r="G12" s="39" t="str">
        <f t="shared" si="0"/>
        <v/>
      </c>
    </row>
    <row r="13" spans="2:11" ht="13.2" x14ac:dyDescent="0.25">
      <c r="B13" s="23">
        <f t="shared" si="1"/>
        <v>10</v>
      </c>
      <c r="C13" s="24"/>
      <c r="D13" s="25"/>
      <c r="E13" s="25"/>
      <c r="F13" s="26"/>
      <c r="G13" s="39" t="str">
        <f t="shared" si="0"/>
        <v/>
      </c>
    </row>
    <row r="14" spans="2:11" ht="13.2" x14ac:dyDescent="0.25">
      <c r="B14" s="23">
        <f t="shared" si="1"/>
        <v>11</v>
      </c>
      <c r="C14" s="24"/>
      <c r="D14" s="25"/>
      <c r="E14" s="25"/>
      <c r="F14" s="26"/>
      <c r="G14" s="39" t="str">
        <f t="shared" si="0"/>
        <v/>
      </c>
    </row>
    <row r="15" spans="2:11" ht="13.2" x14ac:dyDescent="0.25">
      <c r="B15" s="23">
        <f t="shared" si="1"/>
        <v>12</v>
      </c>
      <c r="C15" s="43"/>
      <c r="D15" s="44"/>
      <c r="E15" s="44"/>
      <c r="F15" s="26"/>
      <c r="G15" s="39" t="str">
        <f t="shared" si="0"/>
        <v/>
      </c>
    </row>
    <row r="16" spans="2:11" ht="34.200000000000003" customHeight="1" thickBot="1" x14ac:dyDescent="0.3">
      <c r="B16" s="104" t="s">
        <v>124</v>
      </c>
      <c r="C16" s="105"/>
      <c r="D16" s="106"/>
      <c r="E16" s="98" t="s">
        <v>21</v>
      </c>
      <c r="F16" s="99"/>
      <c r="G16" s="22" t="str">
        <f>IF(G4="","",SUM(G4:G15))</f>
        <v/>
      </c>
    </row>
    <row r="19" spans="6:6" x14ac:dyDescent="0.2">
      <c r="F19" s="2"/>
    </row>
  </sheetData>
  <mergeCells count="3">
    <mergeCell ref="B2:G2"/>
    <mergeCell ref="E16:F16"/>
    <mergeCell ref="B16:D16"/>
  </mergeCells>
  <pageMargins left="0.75" right="0.75" top="0.65" bottom="1" header="0.25" footer="0.5"/>
  <pageSetup orientation="portrait" horizontalDpi="360" verticalDpi="360" r:id="rId1"/>
  <headerFooter alignWithMargins="0">
    <oddFooter xml:space="preserve">&amp;L&amp;8QUANTITY AND UNIT PRICE INFORMATION FOR DEVELOPER'S REFERENCE ONLY. QUANTITIES USED FOR BONDING AND TO VERIFY BID ACCURACY. UNIT PRICES ARE HELD CONFIDENTIAL. CONTRACTS ARE BASED ON ENTIRE SCOPE OF WORK ON PLANS. EXCLUSIONS MUST BE CLEARLY STATED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01137-443F-4D41-88DE-E19E006C21D8}">
  <dimension ref="B1:G26"/>
  <sheetViews>
    <sheetView workbookViewId="0">
      <selection activeCell="B2" sqref="B2:G26"/>
    </sheetView>
  </sheetViews>
  <sheetFormatPr defaultColWidth="9.109375" defaultRowHeight="10.199999999999999" x14ac:dyDescent="0.2"/>
  <cols>
    <col min="1" max="1" width="9.109375" style="1"/>
    <col min="2" max="2" width="9.88671875" style="2" bestFit="1" customWidth="1"/>
    <col min="3" max="3" width="55.33203125" style="1" customWidth="1"/>
    <col min="4" max="4" width="7.33203125" style="2" bestFit="1" customWidth="1"/>
    <col min="5" max="5" width="19.44140625" style="2" customWidth="1"/>
    <col min="6" max="6" width="11.88671875" style="4" bestFit="1" customWidth="1"/>
    <col min="7" max="7" width="18.109375" style="3" bestFit="1" customWidth="1"/>
    <col min="8" max="16384" width="9.109375" style="1"/>
  </cols>
  <sheetData>
    <row r="1" spans="2:7" ht="10.8" thickBot="1" x14ac:dyDescent="0.25"/>
    <row r="2" spans="2:7" ht="27" customHeight="1" x14ac:dyDescent="0.2">
      <c r="B2" s="93" t="s">
        <v>53</v>
      </c>
      <c r="C2" s="94"/>
      <c r="D2" s="94"/>
      <c r="E2" s="94"/>
      <c r="F2" s="94"/>
      <c r="G2" s="95"/>
    </row>
    <row r="3" spans="2:7" ht="33.75" customHeight="1" x14ac:dyDescent="0.2">
      <c r="B3" s="12" t="s">
        <v>125</v>
      </c>
      <c r="C3" s="13" t="s">
        <v>35</v>
      </c>
      <c r="D3" s="13" t="s">
        <v>36</v>
      </c>
      <c r="E3" s="13" t="s">
        <v>37</v>
      </c>
      <c r="F3" s="20" t="s">
        <v>38</v>
      </c>
      <c r="G3" s="19" t="s">
        <v>39</v>
      </c>
    </row>
    <row r="4" spans="2:7" ht="13.2" x14ac:dyDescent="0.25">
      <c r="B4" s="23">
        <v>1</v>
      </c>
      <c r="C4" s="61" t="s">
        <v>70</v>
      </c>
      <c r="D4" s="25" t="s">
        <v>4</v>
      </c>
      <c r="E4" s="27">
        <v>2486</v>
      </c>
      <c r="F4" s="26"/>
      <c r="G4" s="62" t="str">
        <f t="shared" ref="G4:G25" si="0">IF(F4=0,"",E4*F4)</f>
        <v/>
      </c>
    </row>
    <row r="5" spans="2:7" ht="13.2" x14ac:dyDescent="0.25">
      <c r="B5" s="23">
        <f>B4+1</f>
        <v>2</v>
      </c>
      <c r="C5" s="61" t="s">
        <v>22</v>
      </c>
      <c r="D5" s="25" t="s">
        <v>2</v>
      </c>
      <c r="E5" s="25">
        <v>9</v>
      </c>
      <c r="F5" s="26"/>
      <c r="G5" s="62" t="str">
        <f t="shared" si="0"/>
        <v/>
      </c>
    </row>
    <row r="6" spans="2:7" ht="13.2" x14ac:dyDescent="0.25">
      <c r="B6" s="23">
        <f t="shared" ref="B6:B25" si="1">B5+1</f>
        <v>3</v>
      </c>
      <c r="C6" s="61" t="s">
        <v>23</v>
      </c>
      <c r="D6" s="25" t="s">
        <v>2</v>
      </c>
      <c r="E6" s="25">
        <v>12</v>
      </c>
      <c r="F6" s="26"/>
      <c r="G6" s="62" t="str">
        <f t="shared" si="0"/>
        <v/>
      </c>
    </row>
    <row r="7" spans="2:7" ht="13.2" x14ac:dyDescent="0.25">
      <c r="B7" s="23">
        <f t="shared" si="1"/>
        <v>4</v>
      </c>
      <c r="C7" s="61" t="s">
        <v>71</v>
      </c>
      <c r="D7" s="25" t="s">
        <v>2</v>
      </c>
      <c r="E7" s="25">
        <v>3</v>
      </c>
      <c r="F7" s="26"/>
      <c r="G7" s="62" t="str">
        <f t="shared" si="0"/>
        <v/>
      </c>
    </row>
    <row r="8" spans="2:7" ht="13.2" x14ac:dyDescent="0.25">
      <c r="B8" s="23">
        <f t="shared" si="1"/>
        <v>5</v>
      </c>
      <c r="C8" s="61" t="s">
        <v>72</v>
      </c>
      <c r="D8" s="25" t="s">
        <v>2</v>
      </c>
      <c r="E8" s="25">
        <v>7</v>
      </c>
      <c r="F8" s="26"/>
      <c r="G8" s="62" t="str">
        <f t="shared" si="0"/>
        <v/>
      </c>
    </row>
    <row r="9" spans="2:7" ht="13.2" x14ac:dyDescent="0.25">
      <c r="B9" s="23">
        <f t="shared" si="1"/>
        <v>6</v>
      </c>
      <c r="C9" s="61" t="s">
        <v>73</v>
      </c>
      <c r="D9" s="25" t="s">
        <v>2</v>
      </c>
      <c r="E9" s="25">
        <v>8</v>
      </c>
      <c r="F9" s="26"/>
      <c r="G9" s="62" t="str">
        <f t="shared" si="0"/>
        <v/>
      </c>
    </row>
    <row r="10" spans="2:7" ht="13.2" x14ac:dyDescent="0.25">
      <c r="B10" s="23">
        <f t="shared" si="1"/>
        <v>7</v>
      </c>
      <c r="C10" s="61" t="s">
        <v>74</v>
      </c>
      <c r="D10" s="25" t="s">
        <v>2</v>
      </c>
      <c r="E10" s="25">
        <v>2</v>
      </c>
      <c r="F10" s="26"/>
      <c r="G10" s="62" t="str">
        <f t="shared" si="0"/>
        <v/>
      </c>
    </row>
    <row r="11" spans="2:7" ht="13.2" x14ac:dyDescent="0.25">
      <c r="B11" s="23">
        <f t="shared" si="1"/>
        <v>8</v>
      </c>
      <c r="C11" s="61" t="s">
        <v>24</v>
      </c>
      <c r="D11" s="25" t="s">
        <v>2</v>
      </c>
      <c r="E11" s="25">
        <v>1</v>
      </c>
      <c r="F11" s="26"/>
      <c r="G11" s="62" t="str">
        <f t="shared" si="0"/>
        <v/>
      </c>
    </row>
    <row r="12" spans="2:7" ht="13.2" x14ac:dyDescent="0.25">
      <c r="B12" s="23">
        <f t="shared" si="1"/>
        <v>9</v>
      </c>
      <c r="C12" s="61" t="s">
        <v>33</v>
      </c>
      <c r="D12" s="25" t="s">
        <v>1</v>
      </c>
      <c r="E12" s="25">
        <v>1</v>
      </c>
      <c r="F12" s="26"/>
      <c r="G12" s="62" t="str">
        <f t="shared" si="0"/>
        <v/>
      </c>
    </row>
    <row r="13" spans="2:7" ht="13.2" x14ac:dyDescent="0.25">
      <c r="B13" s="23">
        <f t="shared" si="1"/>
        <v>10</v>
      </c>
      <c r="C13" s="61" t="s">
        <v>75</v>
      </c>
      <c r="D13" s="25" t="s">
        <v>4</v>
      </c>
      <c r="E13" s="25">
        <v>365</v>
      </c>
      <c r="F13" s="26"/>
      <c r="G13" s="62" t="str">
        <f t="shared" si="0"/>
        <v/>
      </c>
    </row>
    <row r="14" spans="2:7" ht="13.2" x14ac:dyDescent="0.25">
      <c r="B14" s="23">
        <f t="shared" si="1"/>
        <v>11</v>
      </c>
      <c r="C14" s="61" t="s">
        <v>25</v>
      </c>
      <c r="D14" s="25" t="s">
        <v>2</v>
      </c>
      <c r="E14" s="25">
        <v>22</v>
      </c>
      <c r="F14" s="26"/>
      <c r="G14" s="62" t="str">
        <f t="shared" si="0"/>
        <v/>
      </c>
    </row>
    <row r="15" spans="2:7" ht="13.2" x14ac:dyDescent="0.25">
      <c r="B15" s="23">
        <f t="shared" si="1"/>
        <v>12</v>
      </c>
      <c r="C15" s="61" t="s">
        <v>135</v>
      </c>
      <c r="D15" s="25" t="s">
        <v>2</v>
      </c>
      <c r="E15" s="25">
        <v>3</v>
      </c>
      <c r="F15" s="26"/>
      <c r="G15" s="62" t="str">
        <f t="shared" si="0"/>
        <v/>
      </c>
    </row>
    <row r="16" spans="2:7" ht="13.2" x14ac:dyDescent="0.25">
      <c r="B16" s="86">
        <f t="shared" si="1"/>
        <v>13</v>
      </c>
      <c r="C16" s="87" t="s">
        <v>136</v>
      </c>
      <c r="D16" s="88" t="s">
        <v>1</v>
      </c>
      <c r="E16" s="88">
        <v>1</v>
      </c>
      <c r="F16" s="89"/>
      <c r="G16" s="90"/>
    </row>
    <row r="17" spans="2:7" ht="13.2" x14ac:dyDescent="0.25">
      <c r="B17" s="23">
        <f t="shared" si="1"/>
        <v>14</v>
      </c>
      <c r="C17" s="61" t="s">
        <v>15</v>
      </c>
      <c r="D17" s="25" t="s">
        <v>16</v>
      </c>
      <c r="E17" s="25">
        <v>79</v>
      </c>
      <c r="F17" s="26"/>
      <c r="G17" s="62" t="str">
        <f t="shared" si="0"/>
        <v/>
      </c>
    </row>
    <row r="18" spans="2:7" ht="13.2" x14ac:dyDescent="0.25">
      <c r="B18" s="23">
        <f t="shared" si="1"/>
        <v>15</v>
      </c>
      <c r="C18" s="61" t="s">
        <v>26</v>
      </c>
      <c r="D18" s="84" t="s">
        <v>4</v>
      </c>
      <c r="E18" s="84">
        <v>2486</v>
      </c>
      <c r="F18" s="26"/>
      <c r="G18" s="62" t="str">
        <f t="shared" si="0"/>
        <v/>
      </c>
    </row>
    <row r="19" spans="2:7" ht="13.2" x14ac:dyDescent="0.25">
      <c r="B19" s="23">
        <f t="shared" si="1"/>
        <v>16</v>
      </c>
      <c r="C19" s="24" t="s">
        <v>102</v>
      </c>
      <c r="D19" s="25" t="s">
        <v>2</v>
      </c>
      <c r="E19" s="25">
        <v>1</v>
      </c>
      <c r="F19" s="26"/>
      <c r="G19" s="62" t="str">
        <f t="shared" si="0"/>
        <v/>
      </c>
    </row>
    <row r="20" spans="2:7" ht="13.2" x14ac:dyDescent="0.25">
      <c r="B20" s="23">
        <f t="shared" si="1"/>
        <v>17</v>
      </c>
      <c r="C20" s="24" t="s">
        <v>119</v>
      </c>
      <c r="D20" s="25" t="s">
        <v>2</v>
      </c>
      <c r="E20" s="25">
        <v>14</v>
      </c>
      <c r="F20" s="26"/>
      <c r="G20" s="62" t="str">
        <f t="shared" si="0"/>
        <v/>
      </c>
    </row>
    <row r="21" spans="2:7" ht="13.2" x14ac:dyDescent="0.25">
      <c r="B21" s="23">
        <f t="shared" si="1"/>
        <v>18</v>
      </c>
      <c r="C21" s="24" t="s">
        <v>120</v>
      </c>
      <c r="D21" s="25" t="s">
        <v>2</v>
      </c>
      <c r="E21" s="25">
        <v>6</v>
      </c>
      <c r="F21" s="26"/>
      <c r="G21" s="62" t="str">
        <f t="shared" si="0"/>
        <v/>
      </c>
    </row>
    <row r="22" spans="2:7" ht="13.2" x14ac:dyDescent="0.25">
      <c r="B22" s="23">
        <f t="shared" si="1"/>
        <v>19</v>
      </c>
      <c r="C22" s="24"/>
      <c r="D22" s="25"/>
      <c r="E22" s="25"/>
      <c r="F22" s="26"/>
      <c r="G22" s="62" t="str">
        <f t="shared" si="0"/>
        <v/>
      </c>
    </row>
    <row r="23" spans="2:7" ht="13.2" x14ac:dyDescent="0.25">
      <c r="B23" s="23">
        <f t="shared" si="1"/>
        <v>20</v>
      </c>
      <c r="C23" s="24"/>
      <c r="D23" s="25"/>
      <c r="E23" s="25"/>
      <c r="F23" s="26"/>
      <c r="G23" s="62" t="str">
        <f t="shared" si="0"/>
        <v/>
      </c>
    </row>
    <row r="24" spans="2:7" ht="13.2" x14ac:dyDescent="0.25">
      <c r="B24" s="23">
        <f t="shared" si="1"/>
        <v>21</v>
      </c>
      <c r="C24" s="24"/>
      <c r="D24" s="25"/>
      <c r="E24" s="25"/>
      <c r="F24" s="26"/>
      <c r="G24" s="62" t="str">
        <f t="shared" si="0"/>
        <v/>
      </c>
    </row>
    <row r="25" spans="2:7" ht="13.2" x14ac:dyDescent="0.25">
      <c r="B25" s="23">
        <f t="shared" si="1"/>
        <v>22</v>
      </c>
      <c r="C25" s="24"/>
      <c r="D25" s="25"/>
      <c r="E25" s="25"/>
      <c r="F25" s="26"/>
      <c r="G25" s="62" t="str">
        <f t="shared" si="0"/>
        <v/>
      </c>
    </row>
    <row r="26" spans="2:7" ht="33" customHeight="1" thickBot="1" x14ac:dyDescent="0.25">
      <c r="B26" s="96" t="s">
        <v>124</v>
      </c>
      <c r="C26" s="109"/>
      <c r="D26" s="110"/>
      <c r="E26" s="107" t="s">
        <v>40</v>
      </c>
      <c r="F26" s="108"/>
      <c r="G26" s="22" t="str">
        <f>IF(G4="","",SUM(G4:G25))</f>
        <v/>
      </c>
    </row>
  </sheetData>
  <mergeCells count="3">
    <mergeCell ref="B2:G2"/>
    <mergeCell ref="E26:F26"/>
    <mergeCell ref="B26:D26"/>
  </mergeCells>
  <pageMargins left="0.75" right="0.75" top="0.65" bottom="1" header="0.25" footer="0.5"/>
  <pageSetup orientation="portrait" horizontalDpi="360" verticalDpi="360" r:id="rId1"/>
  <headerFooter alignWithMargins="0">
    <oddFooter xml:space="preserve">&amp;L&amp;8QUANTITY AND UNIT PRICE INFORMATION FOR DEVELOPER'S REFERENCE ONLY. QUANTITIES USED FOR BONDING AND TO VERIFY BID ACCURACY. UNIT PRICES ARE HELD CONFIDENTIAL. CONTRACTS ARE BASED ON ENTIRE SCOPE OF WORK ON PLANS. EXCLUSIONS MUST BE CLEARLY STATED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F53D4-00CE-419B-ADE0-10329258FDB7}">
  <dimension ref="B1:G23"/>
  <sheetViews>
    <sheetView workbookViewId="0">
      <selection activeCell="B2" sqref="B2:G22"/>
    </sheetView>
  </sheetViews>
  <sheetFormatPr defaultColWidth="9.109375" defaultRowHeight="10.199999999999999" x14ac:dyDescent="0.2"/>
  <cols>
    <col min="1" max="1" width="9.109375" style="1"/>
    <col min="2" max="2" width="9.88671875" style="2" bestFit="1" customWidth="1"/>
    <col min="3" max="3" width="55.33203125" style="1" customWidth="1"/>
    <col min="4" max="4" width="7.33203125" style="2" customWidth="1"/>
    <col min="5" max="5" width="19.44140625" style="2" customWidth="1"/>
    <col min="6" max="6" width="22.88671875" style="4" customWidth="1"/>
    <col min="7" max="7" width="18.109375" style="3" bestFit="1" customWidth="1"/>
    <col min="8" max="16384" width="9.109375" style="1"/>
  </cols>
  <sheetData>
    <row r="1" spans="2:7" ht="10.8" thickBot="1" x14ac:dyDescent="0.25"/>
    <row r="2" spans="2:7" ht="30" customHeight="1" x14ac:dyDescent="0.2">
      <c r="B2" s="101" t="s">
        <v>54</v>
      </c>
      <c r="C2" s="102"/>
      <c r="D2" s="102"/>
      <c r="E2" s="102"/>
      <c r="F2" s="102"/>
      <c r="G2" s="103"/>
    </row>
    <row r="3" spans="2:7" ht="34.5" customHeight="1" x14ac:dyDescent="0.2">
      <c r="B3" s="12" t="s">
        <v>125</v>
      </c>
      <c r="C3" s="13" t="s">
        <v>35</v>
      </c>
      <c r="D3" s="13" t="s">
        <v>36</v>
      </c>
      <c r="E3" s="13" t="s">
        <v>37</v>
      </c>
      <c r="F3" s="20" t="s">
        <v>38</v>
      </c>
      <c r="G3" s="19" t="s">
        <v>39</v>
      </c>
    </row>
    <row r="4" spans="2:7" ht="13.2" x14ac:dyDescent="0.25">
      <c r="B4" s="28">
        <v>1</v>
      </c>
      <c r="C4" s="45" t="s">
        <v>31</v>
      </c>
      <c r="D4" s="30" t="s">
        <v>2</v>
      </c>
      <c r="E4" s="30">
        <v>35</v>
      </c>
      <c r="F4" s="31"/>
      <c r="G4" s="36" t="str">
        <f t="shared" ref="G4:G21" si="0">IF(F4="","",E4*F4)</f>
        <v/>
      </c>
    </row>
    <row r="5" spans="2:7" ht="13.2" x14ac:dyDescent="0.25">
      <c r="B5" s="28">
        <f>B4+1</f>
        <v>2</v>
      </c>
      <c r="C5" s="18" t="s">
        <v>76</v>
      </c>
      <c r="D5" s="38" t="s">
        <v>4</v>
      </c>
      <c r="E5" s="33">
        <v>3661</v>
      </c>
      <c r="F5" s="31"/>
      <c r="G5" s="36" t="str">
        <f t="shared" si="0"/>
        <v/>
      </c>
    </row>
    <row r="6" spans="2:7" ht="13.2" x14ac:dyDescent="0.25">
      <c r="B6" s="28">
        <f t="shared" ref="B6:B21" si="1">B5+1</f>
        <v>3</v>
      </c>
      <c r="C6" s="18" t="s">
        <v>77</v>
      </c>
      <c r="D6" s="78" t="s">
        <v>32</v>
      </c>
      <c r="E6" s="79">
        <v>2.5299999999999998</v>
      </c>
      <c r="F6" s="31"/>
      <c r="G6" s="36" t="str">
        <f t="shared" si="0"/>
        <v/>
      </c>
    </row>
    <row r="7" spans="2:7" ht="13.2" x14ac:dyDescent="0.25">
      <c r="B7" s="28">
        <f t="shared" si="1"/>
        <v>4</v>
      </c>
      <c r="C7" s="18" t="s">
        <v>137</v>
      </c>
      <c r="D7" s="38" t="s">
        <v>63</v>
      </c>
      <c r="E7" s="80">
        <v>38099</v>
      </c>
      <c r="F7" s="31"/>
      <c r="G7" s="36" t="str">
        <f t="shared" si="0"/>
        <v/>
      </c>
    </row>
    <row r="8" spans="2:7" ht="13.2" x14ac:dyDescent="0.25">
      <c r="B8" s="28">
        <f t="shared" si="1"/>
        <v>5</v>
      </c>
      <c r="C8" s="18" t="s">
        <v>78</v>
      </c>
      <c r="D8" s="38" t="s">
        <v>63</v>
      </c>
      <c r="E8" s="80">
        <v>38099</v>
      </c>
      <c r="F8" s="31"/>
      <c r="G8" s="36" t="str">
        <f t="shared" si="0"/>
        <v/>
      </c>
    </row>
    <row r="9" spans="2:7" ht="13.2" x14ac:dyDescent="0.25">
      <c r="B9" s="28">
        <f t="shared" si="1"/>
        <v>6</v>
      </c>
      <c r="C9" s="18" t="s">
        <v>79</v>
      </c>
      <c r="D9" s="38" t="s">
        <v>63</v>
      </c>
      <c r="E9" s="33">
        <v>4450</v>
      </c>
      <c r="F9" s="31"/>
      <c r="G9" s="36" t="str">
        <f t="shared" si="0"/>
        <v/>
      </c>
    </row>
    <row r="10" spans="2:7" ht="13.2" x14ac:dyDescent="0.25">
      <c r="B10" s="28">
        <f t="shared" si="1"/>
        <v>7</v>
      </c>
      <c r="C10" s="18" t="s">
        <v>80</v>
      </c>
      <c r="D10" s="38" t="s">
        <v>2</v>
      </c>
      <c r="E10" s="30">
        <v>3</v>
      </c>
      <c r="F10" s="31"/>
      <c r="G10" s="36" t="str">
        <f t="shared" si="0"/>
        <v/>
      </c>
    </row>
    <row r="11" spans="2:7" ht="13.2" x14ac:dyDescent="0.25">
      <c r="B11" s="28">
        <f>B10+1</f>
        <v>8</v>
      </c>
      <c r="C11" s="18" t="s">
        <v>85</v>
      </c>
      <c r="D11" s="38" t="s">
        <v>2</v>
      </c>
      <c r="E11" s="30">
        <v>10</v>
      </c>
      <c r="F11" s="31"/>
      <c r="G11" s="36" t="str">
        <f t="shared" si="0"/>
        <v/>
      </c>
    </row>
    <row r="12" spans="2:7" ht="13.2" x14ac:dyDescent="0.25">
      <c r="B12" s="28">
        <f t="shared" si="1"/>
        <v>9</v>
      </c>
      <c r="C12" s="18" t="s">
        <v>62</v>
      </c>
      <c r="D12" s="38" t="s">
        <v>1</v>
      </c>
      <c r="E12" s="30">
        <v>1</v>
      </c>
      <c r="F12" s="31"/>
      <c r="G12" s="36" t="str">
        <f t="shared" si="0"/>
        <v/>
      </c>
    </row>
    <row r="13" spans="2:7" ht="14.25" customHeight="1" x14ac:dyDescent="0.25">
      <c r="B13" s="28">
        <f t="shared" si="1"/>
        <v>10</v>
      </c>
      <c r="C13" s="18" t="s">
        <v>81</v>
      </c>
      <c r="D13" s="38" t="s">
        <v>1</v>
      </c>
      <c r="E13" s="30">
        <v>1</v>
      </c>
      <c r="F13" s="31"/>
      <c r="G13" s="36" t="str">
        <f t="shared" si="0"/>
        <v/>
      </c>
    </row>
    <row r="14" spans="2:7" ht="13.2" x14ac:dyDescent="0.25">
      <c r="B14" s="28">
        <f t="shared" si="1"/>
        <v>11</v>
      </c>
      <c r="C14" s="18" t="s">
        <v>82</v>
      </c>
      <c r="D14" s="38" t="s">
        <v>1</v>
      </c>
      <c r="E14" s="30">
        <v>1</v>
      </c>
      <c r="F14" s="31"/>
      <c r="G14" s="36" t="str">
        <f t="shared" si="0"/>
        <v/>
      </c>
    </row>
    <row r="15" spans="2:7" ht="13.2" x14ac:dyDescent="0.25">
      <c r="B15" s="28">
        <f t="shared" si="1"/>
        <v>12</v>
      </c>
      <c r="C15" s="18" t="s">
        <v>83</v>
      </c>
      <c r="D15" s="38" t="s">
        <v>1</v>
      </c>
      <c r="E15" s="30">
        <v>1</v>
      </c>
      <c r="F15" s="31"/>
      <c r="G15" s="36" t="str">
        <f t="shared" si="0"/>
        <v/>
      </c>
    </row>
    <row r="16" spans="2:7" ht="13.2" x14ac:dyDescent="0.25">
      <c r="B16" s="28">
        <f t="shared" si="1"/>
        <v>13</v>
      </c>
      <c r="C16" s="18" t="s">
        <v>84</v>
      </c>
      <c r="D16" s="38" t="s">
        <v>1</v>
      </c>
      <c r="E16" s="30">
        <v>1</v>
      </c>
      <c r="F16" s="31"/>
      <c r="G16" s="36" t="str">
        <f t="shared" si="0"/>
        <v/>
      </c>
    </row>
    <row r="17" spans="2:7" ht="13.2" x14ac:dyDescent="0.25">
      <c r="B17" s="28">
        <f t="shared" si="1"/>
        <v>14</v>
      </c>
      <c r="C17" s="18" t="s">
        <v>86</v>
      </c>
      <c r="D17" s="38" t="s">
        <v>2</v>
      </c>
      <c r="E17" s="30">
        <v>1</v>
      </c>
      <c r="F17" s="31"/>
      <c r="G17" s="36" t="str">
        <f t="shared" si="0"/>
        <v/>
      </c>
    </row>
    <row r="18" spans="2:7" ht="13.2" x14ac:dyDescent="0.25">
      <c r="B18" s="28">
        <f t="shared" si="1"/>
        <v>15</v>
      </c>
      <c r="C18" s="18"/>
      <c r="D18" s="38"/>
      <c r="E18" s="30"/>
      <c r="F18" s="31"/>
      <c r="G18" s="36" t="str">
        <f t="shared" si="0"/>
        <v/>
      </c>
    </row>
    <row r="19" spans="2:7" ht="13.2" x14ac:dyDescent="0.25">
      <c r="B19" s="28">
        <f t="shared" si="1"/>
        <v>16</v>
      </c>
      <c r="C19" s="18"/>
      <c r="D19" s="38"/>
      <c r="E19" s="30"/>
      <c r="F19" s="31"/>
      <c r="G19" s="36" t="str">
        <f t="shared" si="0"/>
        <v/>
      </c>
    </row>
    <row r="20" spans="2:7" ht="13.2" x14ac:dyDescent="0.25">
      <c r="B20" s="28">
        <f t="shared" si="1"/>
        <v>17</v>
      </c>
      <c r="C20" s="18"/>
      <c r="D20" s="38"/>
      <c r="E20" s="30"/>
      <c r="F20" s="31"/>
      <c r="G20" s="36" t="str">
        <f t="shared" si="0"/>
        <v/>
      </c>
    </row>
    <row r="21" spans="2:7" ht="13.2" x14ac:dyDescent="0.25">
      <c r="B21" s="28">
        <f t="shared" si="1"/>
        <v>18</v>
      </c>
      <c r="C21" s="18"/>
      <c r="D21" s="38"/>
      <c r="E21" s="30"/>
      <c r="F21" s="31"/>
      <c r="G21" s="36" t="str">
        <f t="shared" si="0"/>
        <v/>
      </c>
    </row>
    <row r="22" spans="2:7" ht="34.200000000000003" customHeight="1" thickBot="1" x14ac:dyDescent="0.25">
      <c r="B22" s="96" t="s">
        <v>124</v>
      </c>
      <c r="C22" s="97"/>
      <c r="D22" s="100"/>
      <c r="E22" s="98" t="s">
        <v>41</v>
      </c>
      <c r="F22" s="99"/>
      <c r="G22" s="37" t="str">
        <f>IF(G4="","",SUM(G4:G21))</f>
        <v/>
      </c>
    </row>
    <row r="23" spans="2:7" ht="15" x14ac:dyDescent="0.25">
      <c r="B23" s="8"/>
      <c r="C23" s="9"/>
      <c r="D23" s="8"/>
      <c r="E23" s="8"/>
      <c r="F23" s="10"/>
      <c r="G23" s="11"/>
    </row>
  </sheetData>
  <mergeCells count="3">
    <mergeCell ref="B2:G2"/>
    <mergeCell ref="E22:F22"/>
    <mergeCell ref="B22:D22"/>
  </mergeCells>
  <pageMargins left="0.75" right="0.75" top="0.65" bottom="1" header="0.25" footer="0.5"/>
  <pageSetup orientation="portrait" horizontalDpi="360" verticalDpi="360" r:id="rId1"/>
  <headerFooter alignWithMargins="0">
    <oddFooter xml:space="preserve">&amp;L&amp;8QUANTITY AND UNIT PRICE INFORMATION FOR DEVELOPER'S REFERENCE ONLY. QUANTITIES USED FOR BONDING AND TO VERIFY BID ACCURACY. UNIT PRICES ARE HELD CONFIDENTIAL. CONTRACTS ARE BASED ON ENTIRE SCOPE OF WORK ON PLANS. EXCLUSIONS MUST BE CLEARLY STATED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ADC904BEC1B8E747BDEAB43C58A84F86" ma:contentTypeVersion="12" ma:contentTypeDescription="Create a new document." ma:contentTypeScope="" ma:versionID="76bdf484f2cf4cdfb2094dff99e51811">
  <xsd:schema xmlns:xsd="http://www.w3.org/2001/XMLSchema" xmlns:xs="http://www.w3.org/2001/XMLSchema" xmlns:p="http://schemas.microsoft.com/office/2006/metadata/properties" xmlns:ns2="1dcb6338-5a93-4f2d-a07f-94ed9fc101b0" xmlns:ns3="4200a52a-4d46-44fa-8b4b-a176589081e3" targetNamespace="http://schemas.microsoft.com/office/2006/metadata/properties" ma:root="true" ma:fieldsID="607bdca7e2842e61cbd15df0e179c6f2" ns2:_="" ns3:_="">
    <xsd:import namespace="1dcb6338-5a93-4f2d-a07f-94ed9fc101b0"/>
    <xsd:import namespace="4200a52a-4d46-44fa-8b4b-a176589081e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b6338-5a93-4f2d-a07f-94ed9fc101b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b86b1b12-66d6-45e8-a7ce-e54d6e066bd2}" ma:internalName="TaxCatchAll" ma:showField="CatchAllData" ma:web="1dcb6338-5a93-4f2d-a07f-94ed9fc101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00a52a-4d46-44fa-8b4b-a176589081e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a02fd87-4bfd-476e-9ea6-d1bffeebf8d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1dcb6338-5a93-4f2d-a07f-94ed9fc101b0">ZYUSWJKJ5JQ5-1714075921-488</_dlc_DocId>
    <_dlc_DocIdUrl xmlns="1dcb6338-5a93-4f2d-a07f-94ed9fc101b0">
      <Url>https://arborhomesllc.sharepoint.com/sites/Land/_layouts/15/DocIdRedir.aspx?ID=ZYUSWJKJ5JQ5-1714075921-488</Url>
      <Description>ZYUSWJKJ5JQ5-1714075921-488</Description>
    </_dlc_DocIdUrl>
    <TaxCatchAll xmlns="1dcb6338-5a93-4f2d-a07f-94ed9fc101b0" xsi:nil="true"/>
    <lcf76f155ced4ddcb4097134ff3c332f xmlns="4200a52a-4d46-44fa-8b4b-a176589081e3">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0A5133-8617-48A0-B48D-45053BF577B2}">
  <ds:schemaRefs>
    <ds:schemaRef ds:uri="http://schemas.microsoft.com/sharepoint/events"/>
  </ds:schemaRefs>
</ds:datastoreItem>
</file>

<file path=customXml/itemProps2.xml><?xml version="1.0" encoding="utf-8"?>
<ds:datastoreItem xmlns:ds="http://schemas.openxmlformats.org/officeDocument/2006/customXml" ds:itemID="{7D135BF8-86A4-465A-AB67-6A5C16E65D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b6338-5a93-4f2d-a07f-94ed9fc101b0"/>
    <ds:schemaRef ds:uri="4200a52a-4d46-44fa-8b4b-a17658908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296635-B186-420C-83F5-505A44E110FF}">
  <ds:schemaRefs>
    <ds:schemaRef ds:uri="http://schemas.microsoft.com/office/2006/metadata/properties"/>
    <ds:schemaRef ds:uri="http://schemas.microsoft.com/office/infopath/2007/PartnerControls"/>
    <ds:schemaRef ds:uri="1dcb6338-5a93-4f2d-a07f-94ed9fc101b0"/>
    <ds:schemaRef ds:uri="4200a52a-4d46-44fa-8b4b-a176589081e3"/>
  </ds:schemaRefs>
</ds:datastoreItem>
</file>

<file path=customXml/itemProps4.xml><?xml version="1.0" encoding="utf-8"?>
<ds:datastoreItem xmlns:ds="http://schemas.openxmlformats.org/officeDocument/2006/customXml" ds:itemID="{853B6850-7639-4076-91E2-25987BE3C8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Overall</vt:lpstr>
      <vt:lpstr>Demolition</vt:lpstr>
      <vt:lpstr>Earthwork</vt:lpstr>
      <vt:lpstr>Pavement</vt:lpstr>
      <vt:lpstr>Lighting-Signage</vt:lpstr>
      <vt:lpstr>Storm</vt:lpstr>
      <vt:lpstr>Sanitary</vt:lpstr>
      <vt:lpstr>Water</vt:lpstr>
      <vt:lpstr>Erosion Control</vt:lpstr>
      <vt:lpstr>Landscape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twiddy</dc:creator>
  <cp:lastModifiedBy>Cribelar, Joshua</cp:lastModifiedBy>
  <cp:lastPrinted>2015-04-29T21:00:46Z</cp:lastPrinted>
  <dcterms:created xsi:type="dcterms:W3CDTF">1996-02-28T23:51:20Z</dcterms:created>
  <dcterms:modified xsi:type="dcterms:W3CDTF">2024-12-05T21:57:53Z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0x010100ADC904BEC1B8E747BDEAB43C58A84F86</vt:lpwstr>
  </property>
  <property fmtid="{D5CDD505-2E9C-101B-9397-08002B2CF9AE}" pid="3" name="Order">
    <vt:r8>48800</vt:r8>
  </property>
  <property fmtid="{D5CDD505-2E9C-101B-9397-08002B2CF9AE}" pid="4" name="_dlc_DocIdItemGuid">
    <vt:lpwstr>45c9270b-08e4-7acf-acd0-c6eda461a7e0</vt:lpwstr>
  </property>
</Properties>
</file>